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65" yWindow="120" windowWidth="9240" windowHeight="4410" firstSheet="1" activeTab="1"/>
  </bookViews>
  <sheets>
    <sheet name="0000" sheetId="1" state="veryHidden" r:id="rId1"/>
    <sheet name="PAU TW" sheetId="10" r:id="rId2"/>
  </sheets>
  <definedNames>
    <definedName name="_Fill" localSheetId="1" hidden="1">'PAU TW'!$C$17:$C$19</definedName>
    <definedName name="_Fill" hidden="1">#REF!</definedName>
    <definedName name="_xlnm.Print_Area" localSheetId="1">'PAU TW'!$B$1:$S$74</definedName>
  </definedNames>
  <calcPr calcId="124519"/>
</workbook>
</file>

<file path=xl/calcChain.xml><?xml version="1.0" encoding="utf-8"?>
<calcChain xmlns="http://schemas.openxmlformats.org/spreadsheetml/2006/main">
  <c r="R27" i="10"/>
  <c r="R20"/>
  <c r="L54"/>
  <c r="L42"/>
  <c r="L44" s="1"/>
  <c r="L33"/>
  <c r="L25"/>
  <c r="L19"/>
  <c r="L21" s="1"/>
  <c r="H53"/>
  <c r="H32"/>
  <c r="H24"/>
  <c r="E53"/>
  <c r="E37"/>
  <c r="E55" l="1"/>
  <c r="R28"/>
  <c r="R29"/>
  <c r="H37"/>
  <c r="H55" s="1"/>
  <c r="L26"/>
  <c r="L34" s="1"/>
  <c r="L36" s="1"/>
  <c r="L45" s="1"/>
  <c r="L55" s="1"/>
  <c r="L57" s="1"/>
  <c r="L59" s="1"/>
  <c r="L61" s="1"/>
  <c r="F47" l="1"/>
  <c r="C55" l="1"/>
  <c r="C42"/>
  <c r="C43" s="1"/>
  <c r="C44" s="1"/>
  <c r="C45" s="1"/>
  <c r="C46" s="1"/>
  <c r="C47" s="1"/>
  <c r="C48" s="1"/>
  <c r="C49" s="1"/>
  <c r="C50" s="1"/>
  <c r="C51" s="1"/>
  <c r="C52" s="1"/>
  <c r="J35"/>
  <c r="J36" s="1"/>
  <c r="F32"/>
  <c r="F37" s="1"/>
  <c r="F30"/>
  <c r="F18"/>
  <c r="F19" s="1"/>
  <c r="F20" s="1"/>
  <c r="F21" s="1"/>
  <c r="F22" s="1"/>
  <c r="C18"/>
  <c r="C19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J16"/>
</calcChain>
</file>

<file path=xl/sharedStrings.xml><?xml version="1.0" encoding="utf-8"?>
<sst xmlns="http://schemas.openxmlformats.org/spreadsheetml/2006/main" count="177" uniqueCount="175">
  <si>
    <t xml:space="preserve"> Pinjaman Subordinasi</t>
  </si>
  <si>
    <t xml:space="preserve"> I.    INVESTASI</t>
  </si>
  <si>
    <t xml:space="preserve"> II.   BUKAN INVESTASI</t>
  </si>
  <si>
    <t xml:space="preserve"> I.    UTANG</t>
  </si>
  <si>
    <t xml:space="preserve"> II.   CADANGAN TEKNIS</t>
  </si>
  <si>
    <t xml:space="preserve"> Premi Reasuransi</t>
  </si>
  <si>
    <t>Catatan :</t>
  </si>
  <si>
    <t>DEWAN KOMISARIS</t>
  </si>
  <si>
    <t>DIREKSI</t>
  </si>
  <si>
    <t>Jumlah Pendapatan Premi Neto</t>
  </si>
  <si>
    <t xml:space="preserve"> A. Tingkat Solvabilitas</t>
  </si>
  <si>
    <t xml:space="preserve">       c. Jumlah Tingkat Solvabilitas</t>
  </si>
  <si>
    <t>Direksi</t>
  </si>
  <si>
    <t>Keterangan :</t>
  </si>
  <si>
    <t>PEMILIK PERUSAHAAN</t>
  </si>
  <si>
    <t>KOMISARIS DAN DIREKSI</t>
  </si>
  <si>
    <t>e.</t>
  </si>
  <si>
    <t xml:space="preserve">Deposito Berjangka </t>
  </si>
  <si>
    <t>Sertifikat Deposito</t>
  </si>
  <si>
    <t xml:space="preserve">Saham </t>
  </si>
  <si>
    <t>Obligasi Korporasi</t>
  </si>
  <si>
    <t>MTN</t>
  </si>
  <si>
    <t xml:space="preserve">Surat Berharga yang Diterbitkan oleh Negara RI </t>
  </si>
  <si>
    <t xml:space="preserve">Surat Berharga yang Diterbitkan oleh Negara Selain Negara RI </t>
  </si>
  <si>
    <t>Surat Berharga yang Diterbitkan oleh Bank Indonesia</t>
  </si>
  <si>
    <t>Surat Berharga yang Diterbitkan oleh Lembaga Multinasional</t>
  </si>
  <si>
    <t>Reksa Dana</t>
  </si>
  <si>
    <t>Efek Beragun Aset</t>
  </si>
  <si>
    <t>Dana Investasi Real Estat</t>
  </si>
  <si>
    <t>REPO</t>
  </si>
  <si>
    <t>Penyertaan Langsung</t>
  </si>
  <si>
    <t>Tanah, Bangunan dengan Hak Strata, atau Tanah dengan Bangunan, untuk Investasi</t>
  </si>
  <si>
    <t>Pembiayaan Melalui Kerjasama dengan Pihak Lain (Executing)</t>
  </si>
  <si>
    <t>Emas Murni</t>
  </si>
  <si>
    <t>Pinjaman yang Dijamin dengan Hak Tanggungan</t>
  </si>
  <si>
    <t>Pinjaman Polis</t>
  </si>
  <si>
    <t>Investasi Lain</t>
  </si>
  <si>
    <t>Jumlah Investasi (1 s/d 20)</t>
  </si>
  <si>
    <t>Kas dan Bank</t>
  </si>
  <si>
    <t>Tagihan Premi Penutupan Langsung</t>
  </si>
  <si>
    <t>Tagihan Premi Reasuransi</t>
  </si>
  <si>
    <t>Aset Reasuransi</t>
  </si>
  <si>
    <t>Tagihan Klaim Koasuransi</t>
  </si>
  <si>
    <t>Tagihan Klaim Reasuransi</t>
  </si>
  <si>
    <t>Tagihan Investasi</t>
  </si>
  <si>
    <t>Tagihan Hasil Investasi</t>
  </si>
  <si>
    <t>Bangunan dengan Hak Strata atau Tanah dengan Bangunan untuk Dipakai Sendiri</t>
  </si>
  <si>
    <t>Biaya Akuisisi yang Ditangguhkan</t>
  </si>
  <si>
    <t>Aset Tetap Lain</t>
  </si>
  <si>
    <t>Aset Lain</t>
  </si>
  <si>
    <t>Jumlah Bukan Investasi (22 s/d 33)</t>
  </si>
  <si>
    <t>Jumlah Aset (21 + 34)</t>
  </si>
  <si>
    <t>Utang Klaim</t>
  </si>
  <si>
    <t>Utang Koasuransi</t>
  </si>
  <si>
    <t>Utang Reasuransi</t>
  </si>
  <si>
    <t>Utang Komisi</t>
  </si>
  <si>
    <t>Utang Pajak</t>
  </si>
  <si>
    <t>Biaya yang Masih Harus Dibayar</t>
  </si>
  <si>
    <t>Utang Lain</t>
  </si>
  <si>
    <t>Cadangan Premi</t>
  </si>
  <si>
    <t>Cadangan Atas Premi Yang Belum Merupakan Pendapatan</t>
  </si>
  <si>
    <t xml:space="preserve">Cadangan Klaim </t>
  </si>
  <si>
    <t>Cadangan atas Risiko Bencana (Catastrophic)</t>
  </si>
  <si>
    <t xml:space="preserve"> Jumlah Utang (1 s/d 7)</t>
  </si>
  <si>
    <t>Jumlah Cadangan Teknis (9 s/d 12)</t>
  </si>
  <si>
    <t xml:space="preserve"> III.  EKUITAS</t>
  </si>
  <si>
    <t>Modal Disetor</t>
  </si>
  <si>
    <t>Saldo Laba</t>
  </si>
  <si>
    <t>Komponen Ekuitas Lainnya</t>
  </si>
  <si>
    <t>Jumlah Liabilitas (8 + 13)</t>
  </si>
  <si>
    <t>Beban Usaha</t>
  </si>
  <si>
    <t>Jumlah Beban Usaha</t>
  </si>
  <si>
    <t>Laba (Rugi) Sebelum Pajak</t>
  </si>
  <si>
    <t>Pajak Penghasilan</t>
  </si>
  <si>
    <t>Laba (Rugi) Setelah Pajak</t>
  </si>
  <si>
    <t>Pendapatan Komprehensif Lain</t>
  </si>
  <si>
    <t>Total Laba (Rugi) Komprehensif</t>
  </si>
  <si>
    <t xml:space="preserve">       a. Aset Yang Diperkenankan</t>
  </si>
  <si>
    <t xml:space="preserve">       b. Liabilitas (kecuali Pinjaman Subordinasi)</t>
  </si>
  <si>
    <t>B.  Modal Minimum Berbasis Risiko (MMBR)</t>
  </si>
  <si>
    <t xml:space="preserve">       a. Risiko Kredit</t>
  </si>
  <si>
    <t xml:space="preserve">       b. Risiko Likuiditas</t>
  </si>
  <si>
    <t xml:space="preserve">       c. Risiko Pasar</t>
  </si>
  <si>
    <t xml:space="preserve">       d. Risiko Asuransi</t>
  </si>
  <si>
    <t xml:space="preserve">       e. Risiko Operasional</t>
  </si>
  <si>
    <t xml:space="preserve">       f. Jumlah MMBR</t>
  </si>
  <si>
    <t>b. Rasio Likuiditas (%)</t>
  </si>
  <si>
    <t>a. Rasio Kecukupan Investasi (%)</t>
  </si>
  <si>
    <t xml:space="preserve">   a. Premi Penutupan Langsung</t>
  </si>
  <si>
    <t xml:space="preserve">   b. Premi Penutupan Tidak Langsung</t>
  </si>
  <si>
    <t xml:space="preserve">   c. Komisi Dibayar</t>
  </si>
  <si>
    <t xml:space="preserve">   a. Premi Reasuransi Dibayar</t>
  </si>
  <si>
    <t xml:space="preserve">   a. Klaim Bruto</t>
  </si>
  <si>
    <t xml:space="preserve">   b. Klaim Reasuransi</t>
  </si>
  <si>
    <t xml:space="preserve">    Komisi) terhadap Pendapatan</t>
  </si>
  <si>
    <t xml:space="preserve">   c. Kenaikan (Penurunan) Cadangan Klaim</t>
  </si>
  <si>
    <t xml:space="preserve">    Premi Neto (%)</t>
  </si>
  <si>
    <t>REASURADUR UTAMA</t>
  </si>
  <si>
    <t>NAMA REASURADUR</t>
  </si>
  <si>
    <t xml:space="preserve">   a. Beban Pemasaran</t>
  </si>
  <si>
    <t xml:space="preserve"> Reasuransi Luar Negeri</t>
  </si>
  <si>
    <t>d. Rasio Beban (Klaim, Usaha, dan</t>
  </si>
  <si>
    <t>c. Rasio Perimbangan Hasil Investasi dengan 
    Pendapatan Premi Neto (%)</t>
  </si>
  <si>
    <t xml:space="preserve"> D. Rasio Pencapaian (%)*</t>
  </si>
  <si>
    <t xml:space="preserve"> C. Kelebihan (Kekurangan) Tingkat Solvabilitas</t>
  </si>
  <si>
    <t>ASET</t>
  </si>
  <si>
    <t>*) Sesuai dengan ketentuan Pasal 3 ayat (1), ayat (2), dan ayat (3) Peraturan Otoritas Jasa Keuangan nomor 71/POJK.05/2016 tentang Kesehatan Keuangan Perusahaan Asuransi dan Perusahaan Reasuransi, rasio pencapaian tingkat solvabilitas sekurang-kurangnya adalah 100% dengan target internal paling rendah 120% dari MMBR</t>
  </si>
  <si>
    <t>LAPORAN POSISI KEUANGAN</t>
  </si>
  <si>
    <t>LAPORAN LABA (RUGI) KOMPREHENSIF</t>
  </si>
  <si>
    <t>PEMENUHAN TINGKAT SOLVABILITAS</t>
  </si>
  <si>
    <t>RASIO SELAIN TINGKAT SOLVABILITAS</t>
  </si>
  <si>
    <t>INDIKATOR KESEHATAN KEUANGAN</t>
  </si>
  <si>
    <t>URAIAN</t>
  </si>
  <si>
    <t>LAPORAN KEUANGAN</t>
  </si>
  <si>
    <t>LIABILITAS DAN EKUITAS</t>
  </si>
  <si>
    <t xml:space="preserve"> PENDAPATAN UNDERWRITING</t>
  </si>
  <si>
    <t>Premi Bruto</t>
  </si>
  <si>
    <t>Jumlah Pendapatan Premi</t>
  </si>
  <si>
    <t>Jumlah Premi Bruto</t>
  </si>
  <si>
    <t>Jumlah Premi Reasuransi</t>
  </si>
  <si>
    <t xml:space="preserve">   b.Komisi Reasuransi Diterima</t>
  </si>
  <si>
    <t>Penurunan (Kenaikan) Cadangan Premi, CAPYBMP, dan Cadangan Catastrophic</t>
  </si>
  <si>
    <t xml:space="preserve">   a. Penurunan (Kenaikan) Cadangan Premi</t>
  </si>
  <si>
    <t xml:space="preserve">   b. Penurunan (Kenaikan) CAPYBMP</t>
  </si>
  <si>
    <t xml:space="preserve">   c. Penurunan (kenaikan) Cadangan atas Risiko
       Bencana (Catastrophic)</t>
  </si>
  <si>
    <t>Jumlah Penurunan (Kenaikan) Cadangan</t>
  </si>
  <si>
    <t>Pendapatan Underwriting Lain Neto</t>
  </si>
  <si>
    <t xml:space="preserve"> BEBAN UNDERWRITING</t>
  </si>
  <si>
    <t>Beban Klaim</t>
  </si>
  <si>
    <t xml:space="preserve">Jumlah Beban Klaim Neto </t>
  </si>
  <si>
    <t>Beban Underwriting Lain Neto</t>
  </si>
  <si>
    <t xml:space="preserve">HASIL UNDERWRITING </t>
  </si>
  <si>
    <t>Hasil Investasi</t>
  </si>
  <si>
    <t xml:space="preserve">   b. Beban Umum dan Administrasi:</t>
  </si>
  <si>
    <t xml:space="preserve">        - Beban Pegawai dan Pengurus</t>
  </si>
  <si>
    <t xml:space="preserve">        - Beban Pendidikan dan Pelatihan</t>
  </si>
  <si>
    <t xml:space="preserve">        - Beban Umum dan Administrasi lainnya</t>
  </si>
  <si>
    <t xml:space="preserve">   c. Biaya Terkait Estimasi Kecelakaan Diri</t>
  </si>
  <si>
    <t>Jumlah Pendapatan Underwriting</t>
  </si>
  <si>
    <t xml:space="preserve">I. </t>
  </si>
  <si>
    <t>II.</t>
  </si>
  <si>
    <t>Jumlah Beban Underwriting</t>
  </si>
  <si>
    <t xml:space="preserve">LABA (RUGI) USAHA ASURANSI </t>
  </si>
  <si>
    <t>Hasil (Beban) Lain</t>
  </si>
  <si>
    <t>Jumlah Premi Neto</t>
  </si>
  <si>
    <t xml:space="preserve">    Laba Rugi Komprehensif berdasarkan SAK (Unaudited)</t>
  </si>
  <si>
    <t>a. Angka (nilai) yang disajikan pada Laporan Posisi Keuangan dan Laporan</t>
  </si>
  <si>
    <t>PT. REASURANSI NUSANTARA MAKMUR</t>
  </si>
  <si>
    <t>Jl. Fachrudin No. 4</t>
  </si>
  <si>
    <t>Jakarta 10250, Indonesia</t>
  </si>
  <si>
    <t xml:space="preserve">Telp (021)29189977 ,Fax (021)40610002 </t>
  </si>
  <si>
    <t>KOMISARIS UTAMA  : I Ketut Pasek Swastika</t>
  </si>
  <si>
    <r>
      <t xml:space="preserve">KOMISARIS </t>
    </r>
    <r>
      <rPr>
        <sz val="11"/>
        <color indexed="9"/>
        <rFont val="Arial"/>
        <family val="2"/>
      </rPr>
      <t xml:space="preserve">UTAMA </t>
    </r>
    <r>
      <rPr>
        <sz val="11"/>
        <color indexed="8"/>
        <rFont val="Arial"/>
        <family val="2"/>
      </rPr>
      <t xml:space="preserve"> : Njoman Sudartha</t>
    </r>
  </si>
  <si>
    <r>
      <t xml:space="preserve">DIREKTUR </t>
    </r>
    <r>
      <rPr>
        <sz val="11"/>
        <color indexed="9"/>
        <rFont val="Arial"/>
        <family val="2"/>
      </rPr>
      <t>UTAMA</t>
    </r>
    <r>
      <rPr>
        <sz val="11"/>
        <color indexed="8"/>
        <rFont val="Arial"/>
        <family val="2"/>
      </rPr>
      <t xml:space="preserve">  :  Nandina Cakradinata</t>
    </r>
  </si>
  <si>
    <r>
      <t xml:space="preserve">DIREKTUR </t>
    </r>
    <r>
      <rPr>
        <sz val="11"/>
        <color indexed="9"/>
        <rFont val="Arial"/>
        <family val="2"/>
      </rPr>
      <t xml:space="preserve">UTAMA </t>
    </r>
    <r>
      <rPr>
        <sz val="11"/>
        <color indexed="8"/>
        <rFont val="Arial"/>
        <family val="2"/>
      </rPr>
      <t xml:space="preserve"> :  Himawan Yustiono</t>
    </r>
  </si>
  <si>
    <t>1. PT. Asuransi Sinar Mas</t>
  </si>
  <si>
    <t>2. PT. Sinarmas Multiartha</t>
  </si>
  <si>
    <t>Jumlah Ekuitas (16 s/d 18)</t>
  </si>
  <si>
    <t>Jumlah Liabilitas dan Ekuitas (14 + 15 + 19)</t>
  </si>
  <si>
    <t>DIREKTUR UTAMA  :  Eka Priadi Wongso</t>
  </si>
  <si>
    <r>
      <t xml:space="preserve">KOMISARIS </t>
    </r>
    <r>
      <rPr>
        <sz val="11"/>
        <color indexed="9"/>
        <rFont val="Arial"/>
        <family val="2"/>
      </rPr>
      <t>UTAMA</t>
    </r>
    <r>
      <rPr>
        <sz val="11"/>
        <color indexed="8"/>
        <rFont val="Arial"/>
        <family val="2"/>
      </rPr>
      <t xml:space="preserve">  : Marten Petrus Lalamentik</t>
    </r>
  </si>
  <si>
    <t xml:space="preserve"> 1. Hannover Rueckversicherung AG</t>
  </si>
  <si>
    <t>Website : www.nusantarare.com</t>
  </si>
  <si>
    <t xml:space="preserve">                                S.E &amp; O</t>
  </si>
  <si>
    <t>Per 30 Juni 2018</t>
  </si>
  <si>
    <t>b. Kurs pada tanggal 30 Juni 2018, 1 US $  : Rp. 14.404</t>
  </si>
  <si>
    <t xml:space="preserve"> 2. Qianhai Reinsurance Co., Ltd</t>
  </si>
  <si>
    <t xml:space="preserve"> 3. Everest Reinsurance Co.</t>
  </si>
  <si>
    <t xml:space="preserve"> 4. Samsung Reinsurance Pte Ltd</t>
  </si>
  <si>
    <t xml:space="preserve"> 5. Taiping Reinsurance Co., Ltd</t>
  </si>
  <si>
    <t xml:space="preserve"> 6. HDI Gerling Industrie Versicherung AG</t>
  </si>
  <si>
    <t xml:space="preserve"> 7. Labuan Reinsurance (L) Ltd</t>
  </si>
  <si>
    <t xml:space="preserve"> 8.The Toa Reinsurance Co., Ltd.</t>
  </si>
  <si>
    <t xml:space="preserve"> 9. The Gibraltar Life Insurance Co., Ltd.</t>
  </si>
  <si>
    <t>Jakarta, 27 Juli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</si>
</sst>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.00_)"/>
  </numFmts>
  <fonts count="23">
    <font>
      <sz val="12"/>
      <name val="SWISS"/>
    </font>
    <font>
      <b/>
      <i/>
      <sz val="16"/>
      <name val="Helv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WISS"/>
    </font>
    <font>
      <sz val="10"/>
      <color indexed="8"/>
      <name val="SWISS"/>
    </font>
    <font>
      <b/>
      <u/>
      <sz val="10"/>
      <color indexed="8"/>
      <name val="Arial"/>
      <family val="2"/>
    </font>
    <font>
      <b/>
      <sz val="12"/>
      <color indexed="8"/>
      <name val="SWISS"/>
    </font>
    <font>
      <sz val="12"/>
      <color indexed="9"/>
      <name val="SWISS"/>
    </font>
    <font>
      <sz val="11"/>
      <color indexed="8"/>
      <name val="SWISS"/>
    </font>
    <font>
      <sz val="11"/>
      <color indexed="9"/>
      <name val="Arial"/>
      <family val="2"/>
    </font>
    <font>
      <sz val="10"/>
      <name val="Arial"/>
      <family val="2"/>
    </font>
    <font>
      <b/>
      <sz val="36"/>
      <color indexed="8"/>
      <name val="Arial"/>
      <family val="2"/>
    </font>
    <font>
      <b/>
      <sz val="12"/>
      <color theme="0"/>
      <name val="Arial"/>
      <family val="2"/>
    </font>
    <font>
      <sz val="12"/>
      <name val="SWISS"/>
    </font>
    <font>
      <b/>
      <sz val="12"/>
      <color indexed="8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1"/>
    <xf numFmtId="164" fontId="1" fillId="0" borderId="0"/>
    <xf numFmtId="0" fontId="17" fillId="0" borderId="0"/>
    <xf numFmtId="41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</cellStyleXfs>
  <cellXfs count="185">
    <xf numFmtId="0" fontId="0" fillId="0" borderId="1" xfId="0"/>
    <xf numFmtId="0" fontId="2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/>
    <xf numFmtId="0" fontId="3" fillId="0" borderId="1" xfId="0" applyFont="1" applyProtection="1"/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0" xfId="0" applyFont="1" applyFill="1" applyBorder="1" applyAlignment="1" applyProtection="1"/>
    <xf numFmtId="0" fontId="5" fillId="0" borderId="4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8" fillId="0" borderId="2" xfId="0" applyFont="1" applyBorder="1"/>
    <xf numFmtId="0" fontId="8" fillId="0" borderId="0" xfId="0" applyFont="1" applyBorder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10" fillId="0" borderId="0" xfId="0" applyFont="1" applyBorder="1"/>
    <xf numFmtId="0" fontId="3" fillId="0" borderId="5" xfId="0" applyFont="1" applyBorder="1"/>
    <xf numFmtId="0" fontId="11" fillId="0" borderId="0" xfId="0" applyFont="1" applyBorder="1"/>
    <xf numFmtId="0" fontId="8" fillId="0" borderId="5" xfId="0" applyFont="1" applyBorder="1"/>
    <xf numFmtId="0" fontId="9" fillId="0" borderId="0" xfId="0" applyFont="1" applyBorder="1" applyAlignment="1">
      <alignment horizontal="center"/>
    </xf>
    <xf numFmtId="0" fontId="8" fillId="0" borderId="1" xfId="0" applyFont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3" fillId="0" borderId="10" xfId="0" applyFont="1" applyBorder="1"/>
    <xf numFmtId="0" fontId="12" fillId="0" borderId="0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5" fillId="0" borderId="0" xfId="0" applyFont="1" applyBorder="1"/>
    <xf numFmtId="0" fontId="6" fillId="0" borderId="0" xfId="0" applyFont="1" applyBorder="1" applyAlignment="1" applyProtection="1">
      <alignment horizontal="center"/>
    </xf>
    <xf numFmtId="0" fontId="3" fillId="0" borderId="20" xfId="0" applyFont="1" applyBorder="1"/>
    <xf numFmtId="0" fontId="3" fillId="0" borderId="4" xfId="0" applyFont="1" applyBorder="1"/>
    <xf numFmtId="0" fontId="5" fillId="0" borderId="0" xfId="0" applyFont="1" applyBorder="1" applyAlignment="1"/>
    <xf numFmtId="0" fontId="3" fillId="0" borderId="12" xfId="0" applyFont="1" applyBorder="1"/>
    <xf numFmtId="0" fontId="3" fillId="0" borderId="3" xfId="0" applyFont="1" applyBorder="1" applyProtection="1"/>
    <xf numFmtId="0" fontId="3" fillId="0" borderId="31" xfId="0" applyFont="1" applyBorder="1"/>
    <xf numFmtId="0" fontId="4" fillId="0" borderId="3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3" xfId="0" applyFont="1" applyBorder="1" applyAlignment="1" applyProtection="1">
      <alignment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30" xfId="0" applyFont="1" applyBorder="1" applyAlignment="1" applyProtection="1">
      <alignment horizontal="left" vertical="top"/>
    </xf>
    <xf numFmtId="0" fontId="3" fillId="0" borderId="30" xfId="0" applyFont="1" applyBorder="1" applyAlignment="1">
      <alignment vertical="top"/>
    </xf>
    <xf numFmtId="0" fontId="4" fillId="0" borderId="3" xfId="0" applyFont="1" applyBorder="1" applyAlignment="1" applyProtection="1">
      <alignment vertical="top"/>
    </xf>
    <xf numFmtId="0" fontId="5" fillId="0" borderId="30" xfId="0" applyFont="1" applyBorder="1" applyAlignment="1" applyProtection="1">
      <alignment vertical="top"/>
    </xf>
    <xf numFmtId="0" fontId="3" fillId="0" borderId="8" xfId="0" applyFont="1" applyBorder="1" applyAlignment="1">
      <alignment vertical="top"/>
    </xf>
    <xf numFmtId="0" fontId="4" fillId="0" borderId="30" xfId="0" applyFont="1" applyBorder="1" applyAlignment="1" applyProtection="1">
      <alignment vertical="top"/>
    </xf>
    <xf numFmtId="0" fontId="5" fillId="0" borderId="1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9" fontId="5" fillId="0" borderId="7" xfId="0" applyNumberFormat="1" applyFont="1" applyBorder="1" applyAlignment="1">
      <alignment horizontal="center"/>
    </xf>
    <xf numFmtId="41" fontId="5" fillId="0" borderId="6" xfId="3" applyFont="1" applyBorder="1" applyAlignment="1">
      <alignment vertical="top"/>
    </xf>
    <xf numFmtId="41" fontId="3" fillId="0" borderId="6" xfId="3" applyFont="1" applyBorder="1" applyAlignment="1">
      <alignment vertical="top"/>
    </xf>
    <xf numFmtId="41" fontId="5" fillId="0" borderId="25" xfId="3" applyFont="1" applyBorder="1" applyAlignment="1">
      <alignment vertical="top"/>
    </xf>
    <xf numFmtId="41" fontId="3" fillId="0" borderId="9" xfId="3" applyFont="1" applyBorder="1" applyAlignment="1">
      <alignment vertical="top"/>
    </xf>
    <xf numFmtId="41" fontId="3" fillId="0" borderId="20" xfId="3" applyFont="1" applyBorder="1"/>
    <xf numFmtId="41" fontId="5" fillId="0" borderId="9" xfId="3" applyFont="1" applyBorder="1" applyAlignment="1">
      <alignment vertical="top"/>
    </xf>
    <xf numFmtId="41" fontId="3" fillId="0" borderId="26" xfId="3" applyFont="1" applyBorder="1" applyAlignment="1">
      <alignment vertical="top"/>
    </xf>
    <xf numFmtId="41" fontId="5" fillId="0" borderId="19" xfId="3" applyFont="1" applyBorder="1" applyAlignment="1">
      <alignment vertical="top"/>
    </xf>
    <xf numFmtId="41" fontId="3" fillId="0" borderId="27" xfId="3" applyFont="1" applyBorder="1" applyAlignment="1">
      <alignment vertical="top"/>
    </xf>
    <xf numFmtId="41" fontId="3" fillId="0" borderId="7" xfId="3" applyFont="1" applyBorder="1" applyAlignment="1">
      <alignment vertical="top"/>
    </xf>
    <xf numFmtId="41" fontId="5" fillId="0" borderId="7" xfId="3" applyFont="1" applyBorder="1" applyAlignment="1">
      <alignment vertical="top"/>
    </xf>
    <xf numFmtId="41" fontId="3" fillId="0" borderId="13" xfId="3" applyFont="1" applyBorder="1"/>
    <xf numFmtId="41" fontId="4" fillId="0" borderId="25" xfId="3" applyFont="1" applyBorder="1" applyAlignment="1">
      <alignment vertical="top"/>
    </xf>
    <xf numFmtId="41" fontId="4" fillId="0" borderId="19" xfId="3" applyFont="1" applyBorder="1" applyAlignment="1">
      <alignment vertical="top"/>
    </xf>
    <xf numFmtId="41" fontId="3" fillId="0" borderId="25" xfId="3" applyFont="1" applyBorder="1" applyAlignment="1">
      <alignment vertical="top"/>
    </xf>
    <xf numFmtId="41" fontId="3" fillId="0" borderId="6" xfId="3" applyFont="1" applyBorder="1" applyAlignment="1">
      <alignment horizontal="left" vertical="top"/>
    </xf>
    <xf numFmtId="41" fontId="3" fillId="0" borderId="20" xfId="3" applyFont="1" applyBorder="1" applyAlignment="1">
      <alignment vertical="top"/>
    </xf>
    <xf numFmtId="9" fontId="5" fillId="0" borderId="6" xfId="4" applyFont="1" applyBorder="1" applyAlignment="1">
      <alignment vertical="top"/>
    </xf>
    <xf numFmtId="41" fontId="4" fillId="0" borderId="20" xfId="3" applyFont="1" applyBorder="1" applyAlignment="1">
      <alignment vertical="top"/>
    </xf>
    <xf numFmtId="10" fontId="4" fillId="0" borderId="25" xfId="4" applyNumberFormat="1" applyFont="1" applyBorder="1" applyAlignment="1">
      <alignment vertical="top"/>
    </xf>
    <xf numFmtId="41" fontId="2" fillId="0" borderId="25" xfId="3" applyFont="1" applyBorder="1" applyAlignment="1">
      <alignment vertical="top"/>
    </xf>
    <xf numFmtId="10" fontId="5" fillId="0" borderId="25" xfId="4" applyNumberFormat="1" applyFont="1" applyBorder="1" applyAlignment="1">
      <alignment horizontal="right" vertical="top"/>
    </xf>
    <xf numFmtId="10" fontId="5" fillId="0" borderId="20" xfId="4" applyNumberFormat="1" applyFont="1" applyBorder="1" applyAlignment="1">
      <alignment horizontal="right" vertical="top"/>
    </xf>
    <xf numFmtId="10" fontId="5" fillId="0" borderId="6" xfId="4" applyNumberFormat="1" applyFont="1" applyBorder="1" applyAlignment="1">
      <alignment horizontal="right" vertical="top"/>
    </xf>
    <xf numFmtId="10" fontId="5" fillId="0" borderId="25" xfId="4" applyNumberFormat="1" applyFont="1" applyBorder="1" applyAlignment="1">
      <alignment vertical="top"/>
    </xf>
    <xf numFmtId="0" fontId="9" fillId="5" borderId="0" xfId="0" applyFont="1" applyFill="1" applyBorder="1" applyAlignment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13" xfId="0" applyFont="1" applyBorder="1"/>
    <xf numFmtId="0" fontId="5" fillId="0" borderId="3" xfId="0" quotePrefix="1" applyFont="1" applyBorder="1"/>
    <xf numFmtId="0" fontId="4" fillId="0" borderId="28" xfId="0" applyFont="1" applyBorder="1"/>
    <xf numFmtId="0" fontId="9" fillId="5" borderId="0" xfId="0" applyFont="1" applyFill="1" applyBorder="1" applyAlignment="1"/>
    <xf numFmtId="0" fontId="21" fillId="0" borderId="0" xfId="0" applyFont="1" applyBorder="1" applyAlignment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9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0" fontId="5" fillId="0" borderId="33" xfId="4" applyNumberFormat="1" applyFont="1" applyBorder="1" applyAlignment="1">
      <alignment horizontal="right" vertical="top"/>
    </xf>
    <xf numFmtId="10" fontId="5" fillId="0" borderId="34" xfId="4" applyNumberFormat="1" applyFont="1" applyBorder="1" applyAlignment="1">
      <alignment horizontal="right" vertical="top"/>
    </xf>
    <xf numFmtId="0" fontId="3" fillId="0" borderId="20" xfId="0" applyFont="1" applyBorder="1" applyAlignment="1"/>
    <xf numFmtId="0" fontId="10" fillId="0" borderId="20" xfId="0" applyFont="1" applyBorder="1" applyAlignment="1"/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</cellXfs>
  <cellStyles count="6">
    <cellStyle name="Comma [0]" xfId="3" builtinId="6"/>
    <cellStyle name="Normal" xfId="0" builtinId="0"/>
    <cellStyle name="Normal - Style1" xfId="1"/>
    <cellStyle name="Normal 28" xfId="5"/>
    <cellStyle name="Normal 5 2" xfId="2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4" workbookViewId="0"/>
  </sheetViews>
  <sheetFormatPr defaultRowHeight="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238"/>
  <sheetViews>
    <sheetView tabSelected="1" defaultGridColor="0" view="pageBreakPreview" topLeftCell="J49" colorId="22" zoomScaleNormal="77" zoomScaleSheetLayoutView="100" zoomScalePageLayoutView="55" workbookViewId="0">
      <selection activeCell="P59" sqref="P59:Q59"/>
    </sheetView>
  </sheetViews>
  <sheetFormatPr defaultColWidth="9.6640625" defaultRowHeight="15"/>
  <cols>
    <col min="1" max="1" width="0" style="8" hidden="1" customWidth="1"/>
    <col min="2" max="2" width="1.6640625" style="8" customWidth="1"/>
    <col min="3" max="3" width="4.33203125" style="8" customWidth="1"/>
    <col min="4" max="4" width="48.77734375" style="8" customWidth="1"/>
    <col min="5" max="5" width="12.44140625" style="8" customWidth="1"/>
    <col min="6" max="6" width="4" style="8" customWidth="1"/>
    <col min="7" max="7" width="49.21875" style="8" customWidth="1"/>
    <col min="8" max="8" width="12.44140625" style="8" customWidth="1"/>
    <col min="9" max="9" width="1.33203125" style="8" customWidth="1"/>
    <col min="10" max="10" width="4.77734375" style="8" customWidth="1"/>
    <col min="11" max="11" width="34.77734375" style="8" customWidth="1"/>
    <col min="12" max="12" width="14.21875" style="8" customWidth="1"/>
    <col min="13" max="13" width="1.88671875" style="4" customWidth="1"/>
    <col min="14" max="14" width="1.88671875" style="5" customWidth="1"/>
    <col min="15" max="16" width="9.6640625" style="5"/>
    <col min="17" max="17" width="25.44140625" style="5" customWidth="1"/>
    <col min="18" max="18" width="13.88671875" style="5" customWidth="1"/>
    <col min="19" max="19" width="1.44140625" style="24" customWidth="1"/>
    <col min="20" max="20" width="9.6640625" style="25"/>
    <col min="21" max="16384" width="9.6640625" style="8"/>
  </cols>
  <sheetData>
    <row r="1" spans="1:41" ht="18" customHeight="1">
      <c r="A1" s="4"/>
      <c r="B1" s="5"/>
      <c r="C1" s="14" t="s">
        <v>147</v>
      </c>
      <c r="D1" s="14"/>
      <c r="E1" s="14"/>
      <c r="F1" s="14"/>
      <c r="G1" s="14"/>
      <c r="H1" s="14"/>
      <c r="I1" s="5"/>
      <c r="J1" s="5"/>
      <c r="K1" s="5"/>
      <c r="L1" s="5"/>
      <c r="M1" s="5"/>
      <c r="Q1" s="22"/>
      <c r="R1" s="23"/>
      <c r="U1" s="157"/>
      <c r="V1" s="157"/>
      <c r="W1" s="157"/>
      <c r="X1" s="157"/>
      <c r="Y1" s="157"/>
      <c r="Z1" s="157"/>
      <c r="AA1" s="157"/>
      <c r="AB1" s="157"/>
      <c r="AC1" s="157"/>
      <c r="AD1" s="5"/>
      <c r="AE1" s="158"/>
      <c r="AF1" s="158"/>
      <c r="AG1" s="158"/>
      <c r="AH1" s="158"/>
      <c r="AI1" s="5"/>
      <c r="AJ1" s="5"/>
      <c r="AK1" s="5"/>
      <c r="AL1" s="5"/>
      <c r="AM1" s="5"/>
      <c r="AN1" s="5"/>
      <c r="AO1" s="24"/>
    </row>
    <row r="2" spans="1:41" s="29" customFormat="1" ht="14.25">
      <c r="A2" s="15"/>
      <c r="B2" s="16"/>
      <c r="C2" s="18" t="s">
        <v>148</v>
      </c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 s="16"/>
      <c r="P2" s="16"/>
      <c r="Q2" s="22"/>
      <c r="R2" s="23"/>
      <c r="S2" s="26"/>
      <c r="T2" s="27"/>
      <c r="U2" s="17"/>
      <c r="V2" s="17"/>
      <c r="W2" s="17"/>
      <c r="X2" s="17"/>
      <c r="Y2" s="17"/>
      <c r="Z2" s="17"/>
      <c r="AA2" s="17"/>
      <c r="AB2" s="17"/>
      <c r="AC2" s="17"/>
      <c r="AD2" s="16"/>
      <c r="AE2" s="28"/>
      <c r="AF2" s="28"/>
      <c r="AG2" s="28"/>
      <c r="AH2" s="28"/>
      <c r="AI2" s="16"/>
      <c r="AJ2" s="16"/>
      <c r="AK2" s="16"/>
      <c r="AL2" s="16"/>
      <c r="AM2" s="16"/>
      <c r="AN2" s="16"/>
      <c r="AO2" s="26"/>
    </row>
    <row r="3" spans="1:41" s="29" customFormat="1" ht="14.25">
      <c r="A3" s="15"/>
      <c r="B3" s="16"/>
      <c r="C3" s="30" t="s">
        <v>149</v>
      </c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22"/>
      <c r="R3" s="23"/>
      <c r="S3" s="26"/>
      <c r="T3" s="27"/>
      <c r="U3" s="17"/>
      <c r="V3" s="17"/>
      <c r="W3" s="17"/>
      <c r="X3" s="17"/>
      <c r="Y3" s="17"/>
      <c r="Z3" s="17"/>
      <c r="AA3" s="17"/>
      <c r="AB3" s="17"/>
      <c r="AC3" s="17"/>
      <c r="AD3" s="16"/>
      <c r="AE3" s="28"/>
      <c r="AF3" s="28"/>
      <c r="AG3" s="28"/>
      <c r="AH3" s="28"/>
      <c r="AI3" s="16"/>
      <c r="AJ3" s="16"/>
      <c r="AK3" s="16"/>
      <c r="AL3" s="16"/>
      <c r="AM3" s="16"/>
      <c r="AN3" s="16"/>
      <c r="AO3" s="26"/>
    </row>
    <row r="4" spans="1:41" s="29" customFormat="1" ht="12.75">
      <c r="A4" s="15"/>
      <c r="B4" s="16"/>
      <c r="C4" s="135" t="s">
        <v>150</v>
      </c>
      <c r="D4" s="135"/>
      <c r="E4" s="135"/>
      <c r="F4" s="135"/>
      <c r="G4" s="135"/>
      <c r="H4" s="135"/>
      <c r="I4" s="16"/>
      <c r="J4" s="16"/>
      <c r="K4" s="16"/>
      <c r="L4" s="16"/>
      <c r="M4" s="16"/>
      <c r="N4" s="16"/>
      <c r="O4" s="16"/>
      <c r="P4" s="16"/>
      <c r="Q4" s="16"/>
      <c r="R4" s="16"/>
      <c r="S4" s="26"/>
      <c r="T4" s="27"/>
      <c r="U4" s="159"/>
      <c r="V4" s="159"/>
      <c r="W4" s="159"/>
      <c r="X4" s="159"/>
      <c r="Y4" s="159"/>
      <c r="Z4" s="159"/>
      <c r="AA4" s="159"/>
      <c r="AB4" s="159"/>
      <c r="AC4" s="159"/>
      <c r="AD4" s="16"/>
      <c r="AE4" s="159"/>
      <c r="AF4" s="159"/>
      <c r="AG4" s="159"/>
      <c r="AH4" s="159"/>
      <c r="AI4" s="16"/>
      <c r="AJ4" s="160"/>
      <c r="AK4" s="160"/>
      <c r="AL4" s="160"/>
      <c r="AM4" s="160"/>
      <c r="AN4" s="160"/>
      <c r="AO4" s="26"/>
    </row>
    <row r="5" spans="1:41" s="29" customFormat="1" ht="12.75">
      <c r="A5" s="15"/>
      <c r="B5" s="16"/>
      <c r="C5" s="128" t="s">
        <v>162</v>
      </c>
      <c r="D5" s="128"/>
      <c r="E5" s="128"/>
      <c r="F5" s="128"/>
      <c r="G5" s="128"/>
      <c r="H5" s="128"/>
      <c r="I5" s="16"/>
      <c r="J5" s="16"/>
      <c r="K5" s="16"/>
      <c r="L5" s="16"/>
      <c r="M5" s="16"/>
      <c r="N5" s="16"/>
      <c r="O5" s="16"/>
      <c r="P5" s="16"/>
      <c r="Q5" s="16"/>
      <c r="R5" s="16"/>
      <c r="S5" s="26"/>
      <c r="T5" s="27"/>
      <c r="U5" s="129"/>
      <c r="V5" s="129"/>
      <c r="W5" s="129"/>
      <c r="X5" s="129"/>
      <c r="Y5" s="129"/>
      <c r="Z5" s="129"/>
      <c r="AA5" s="129"/>
      <c r="AB5" s="129"/>
      <c r="AC5" s="129"/>
      <c r="AD5" s="16"/>
      <c r="AE5" s="129"/>
      <c r="AF5" s="129"/>
      <c r="AG5" s="129"/>
      <c r="AH5" s="129"/>
      <c r="AI5" s="16"/>
      <c r="AJ5" s="130"/>
      <c r="AK5" s="130"/>
      <c r="AL5" s="130"/>
      <c r="AM5" s="130"/>
      <c r="AN5" s="130"/>
      <c r="AO5" s="26"/>
    </row>
    <row r="6" spans="1:41" ht="45">
      <c r="A6" s="4"/>
      <c r="B6" s="5"/>
      <c r="C6" s="142" t="s">
        <v>113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U6" s="157"/>
      <c r="V6" s="157"/>
      <c r="W6" s="157"/>
      <c r="X6" s="157"/>
      <c r="Y6" s="157"/>
      <c r="Z6" s="157"/>
      <c r="AA6" s="157"/>
      <c r="AB6" s="157"/>
      <c r="AC6" s="157"/>
      <c r="AD6" s="5"/>
      <c r="AE6" s="161"/>
      <c r="AF6" s="161"/>
      <c r="AG6" s="161"/>
      <c r="AH6" s="161"/>
      <c r="AI6" s="5"/>
      <c r="AJ6" s="162"/>
      <c r="AK6" s="162"/>
      <c r="AL6" s="162"/>
      <c r="AM6" s="162"/>
      <c r="AN6" s="162"/>
      <c r="AO6" s="24"/>
    </row>
    <row r="7" spans="1:41" ht="15.75" customHeight="1">
      <c r="A7" s="4"/>
      <c r="B7" s="5"/>
      <c r="C7" s="161" t="s">
        <v>164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U7" s="157"/>
      <c r="V7" s="157"/>
      <c r="W7" s="157"/>
      <c r="X7" s="157"/>
      <c r="Y7" s="157"/>
      <c r="Z7" s="157"/>
      <c r="AA7" s="157"/>
      <c r="AB7" s="157"/>
      <c r="AC7" s="157"/>
      <c r="AD7" s="5"/>
      <c r="AE7" s="161"/>
      <c r="AF7" s="161"/>
      <c r="AG7" s="161"/>
      <c r="AH7" s="161"/>
      <c r="AI7" s="5"/>
      <c r="AJ7" s="5"/>
      <c r="AK7" s="5"/>
      <c r="AL7" s="5"/>
      <c r="AM7" s="5"/>
      <c r="AN7" s="5"/>
      <c r="AO7" s="24"/>
    </row>
    <row r="8" spans="1:41" ht="15.75" customHeight="1">
      <c r="A8" s="4"/>
      <c r="B8" s="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U8" s="51"/>
      <c r="V8" s="51"/>
      <c r="W8" s="51"/>
      <c r="X8" s="51"/>
      <c r="Y8" s="51"/>
      <c r="Z8" s="51"/>
      <c r="AA8" s="51"/>
      <c r="AB8" s="51"/>
      <c r="AC8" s="51"/>
      <c r="AD8" s="5"/>
      <c r="AE8" s="31"/>
      <c r="AF8" s="31"/>
      <c r="AG8" s="31"/>
      <c r="AH8" s="31"/>
      <c r="AI8" s="5"/>
      <c r="AJ8" s="5"/>
      <c r="AK8" s="5"/>
      <c r="AL8" s="5"/>
      <c r="AM8" s="5"/>
      <c r="AN8" s="5"/>
      <c r="AO8" s="24"/>
    </row>
    <row r="9" spans="1:41" ht="15.75">
      <c r="A9" s="4"/>
      <c r="B9" s="5"/>
      <c r="C9" s="143" t="s">
        <v>107</v>
      </c>
      <c r="D9" s="143"/>
      <c r="E9" s="143"/>
      <c r="F9" s="143"/>
      <c r="G9" s="143"/>
      <c r="H9" s="143"/>
      <c r="I9" s="5"/>
      <c r="J9" s="144" t="s">
        <v>108</v>
      </c>
      <c r="K9" s="144"/>
      <c r="L9" s="144"/>
      <c r="M9" s="5"/>
      <c r="O9" s="144" t="s">
        <v>111</v>
      </c>
      <c r="P9" s="144"/>
      <c r="Q9" s="144"/>
      <c r="R9" s="144"/>
    </row>
    <row r="10" spans="1:41" ht="15.75">
      <c r="A10" s="4"/>
      <c r="B10" s="5"/>
      <c r="C10" s="6"/>
      <c r="D10" s="1"/>
      <c r="E10" s="5"/>
      <c r="F10" s="5"/>
      <c r="G10" s="5"/>
      <c r="H10" s="5"/>
      <c r="I10" s="5"/>
      <c r="J10" s="5"/>
      <c r="K10" s="5"/>
      <c r="L10" s="32"/>
      <c r="M10" s="5"/>
    </row>
    <row r="11" spans="1:41" ht="6.75" customHeight="1">
      <c r="A11" s="4"/>
      <c r="B11" s="5"/>
      <c r="C11" s="145" t="s">
        <v>105</v>
      </c>
      <c r="D11" s="146"/>
      <c r="E11" s="151">
        <v>43252</v>
      </c>
      <c r="F11" s="145" t="s">
        <v>114</v>
      </c>
      <c r="G11" s="154"/>
      <c r="H11" s="151">
        <v>43252</v>
      </c>
      <c r="I11" s="94"/>
      <c r="J11" s="145" t="s">
        <v>112</v>
      </c>
      <c r="K11" s="154"/>
      <c r="L11" s="151">
        <v>43252</v>
      </c>
      <c r="M11" s="5"/>
      <c r="O11" s="145" t="s">
        <v>112</v>
      </c>
      <c r="P11" s="146"/>
      <c r="Q11" s="154"/>
      <c r="R11" s="151">
        <v>43252</v>
      </c>
    </row>
    <row r="12" spans="1:41" ht="15.6" customHeight="1">
      <c r="A12" s="4"/>
      <c r="B12" s="5"/>
      <c r="C12" s="147"/>
      <c r="D12" s="148"/>
      <c r="E12" s="152"/>
      <c r="F12" s="147"/>
      <c r="G12" s="155"/>
      <c r="H12" s="152"/>
      <c r="I12" s="94"/>
      <c r="J12" s="147"/>
      <c r="K12" s="155"/>
      <c r="L12" s="152"/>
      <c r="M12" s="5"/>
      <c r="O12" s="147"/>
      <c r="P12" s="148"/>
      <c r="Q12" s="155"/>
      <c r="R12" s="152"/>
    </row>
    <row r="13" spans="1:41" ht="18.75" customHeight="1">
      <c r="A13" s="4"/>
      <c r="B13" s="5"/>
      <c r="C13" s="149"/>
      <c r="D13" s="150"/>
      <c r="E13" s="153"/>
      <c r="F13" s="149"/>
      <c r="G13" s="156"/>
      <c r="H13" s="153"/>
      <c r="I13" s="94"/>
      <c r="J13" s="149"/>
      <c r="K13" s="156"/>
      <c r="L13" s="153"/>
      <c r="M13" s="5"/>
      <c r="O13" s="149"/>
      <c r="P13" s="150"/>
      <c r="Q13" s="156"/>
      <c r="R13" s="153"/>
    </row>
    <row r="14" spans="1:41">
      <c r="A14" s="4"/>
      <c r="B14" s="5"/>
      <c r="C14" s="56"/>
      <c r="D14" s="6"/>
      <c r="E14" s="33"/>
      <c r="F14" s="5"/>
      <c r="G14" s="5"/>
      <c r="H14" s="33"/>
      <c r="I14" s="5"/>
      <c r="J14" s="96"/>
      <c r="K14" s="71"/>
      <c r="L14" s="75"/>
      <c r="M14" s="5"/>
      <c r="O14" s="170"/>
      <c r="P14" s="171"/>
      <c r="Q14" s="171"/>
      <c r="R14" s="52"/>
    </row>
    <row r="15" spans="1:41" ht="15.75">
      <c r="A15" s="4"/>
      <c r="B15" s="5"/>
      <c r="C15" s="58" t="s">
        <v>1</v>
      </c>
      <c r="D15" s="59"/>
      <c r="E15" s="61"/>
      <c r="F15" s="63" t="s">
        <v>3</v>
      </c>
      <c r="G15" s="63"/>
      <c r="H15" s="61"/>
      <c r="I15" s="5"/>
      <c r="J15" s="90" t="s">
        <v>139</v>
      </c>
      <c r="K15" s="63" t="s">
        <v>115</v>
      </c>
      <c r="L15" s="75"/>
      <c r="M15" s="5"/>
      <c r="O15" s="172" t="s">
        <v>109</v>
      </c>
      <c r="P15" s="173"/>
      <c r="Q15" s="173"/>
      <c r="R15" s="173"/>
    </row>
    <row r="16" spans="1:41">
      <c r="A16" s="4"/>
      <c r="B16" s="5"/>
      <c r="C16" s="64"/>
      <c r="D16" s="59"/>
      <c r="E16" s="61"/>
      <c r="F16" s="60"/>
      <c r="G16" s="60"/>
      <c r="H16" s="61"/>
      <c r="I16" s="5"/>
      <c r="J16" s="97">
        <f>J15+1</f>
        <v>1</v>
      </c>
      <c r="K16" s="60" t="s">
        <v>116</v>
      </c>
      <c r="L16" s="75"/>
      <c r="M16" s="5"/>
      <c r="O16" s="93"/>
      <c r="P16" s="71"/>
      <c r="Q16" s="85"/>
      <c r="R16" s="73"/>
    </row>
    <row r="17" spans="1:18">
      <c r="A17" s="4"/>
      <c r="B17" s="5"/>
      <c r="C17" s="65">
        <v>1</v>
      </c>
      <c r="D17" s="66" t="s">
        <v>17</v>
      </c>
      <c r="E17" s="103">
        <v>187221.4</v>
      </c>
      <c r="F17" s="67">
        <v>1</v>
      </c>
      <c r="G17" s="66" t="s">
        <v>52</v>
      </c>
      <c r="H17" s="103">
        <v>12702.8</v>
      </c>
      <c r="I17" s="5"/>
      <c r="J17" s="97"/>
      <c r="K17" s="60" t="s">
        <v>88</v>
      </c>
      <c r="L17" s="104">
        <v>0</v>
      </c>
      <c r="M17" s="5"/>
      <c r="O17" s="88" t="s">
        <v>10</v>
      </c>
      <c r="P17" s="60"/>
      <c r="Q17" s="62"/>
      <c r="R17" s="61"/>
    </row>
    <row r="18" spans="1:18">
      <c r="A18" s="4"/>
      <c r="B18" s="5"/>
      <c r="C18" s="65">
        <f>C17+1</f>
        <v>2</v>
      </c>
      <c r="D18" s="68" t="s">
        <v>18</v>
      </c>
      <c r="E18" s="103">
        <v>0</v>
      </c>
      <c r="F18" s="67">
        <f>+F17+1</f>
        <v>2</v>
      </c>
      <c r="G18" s="66" t="s">
        <v>53</v>
      </c>
      <c r="H18" s="103">
        <v>0</v>
      </c>
      <c r="I18" s="5"/>
      <c r="J18" s="97"/>
      <c r="K18" s="60" t="s">
        <v>89</v>
      </c>
      <c r="L18" s="104">
        <v>1374623.37</v>
      </c>
      <c r="M18" s="5"/>
      <c r="O18" s="89" t="s">
        <v>77</v>
      </c>
      <c r="P18" s="60"/>
      <c r="Q18" s="62"/>
      <c r="R18" s="105">
        <v>1006484.73</v>
      </c>
    </row>
    <row r="19" spans="1:18" ht="15.75">
      <c r="A19" s="4"/>
      <c r="B19" s="5"/>
      <c r="C19" s="65">
        <f>C18+1</f>
        <v>3</v>
      </c>
      <c r="D19" s="68" t="s">
        <v>19</v>
      </c>
      <c r="E19" s="103">
        <v>0</v>
      </c>
      <c r="F19" s="67">
        <f>F18+1</f>
        <v>3</v>
      </c>
      <c r="G19" s="66" t="s">
        <v>54</v>
      </c>
      <c r="H19" s="103">
        <v>42233.78</v>
      </c>
      <c r="I19" s="5"/>
      <c r="J19" s="97">
        <v>3</v>
      </c>
      <c r="K19" s="95" t="s">
        <v>117</v>
      </c>
      <c r="L19" s="123">
        <f>+L17+L18</f>
        <v>1374623.37</v>
      </c>
      <c r="M19" s="5"/>
      <c r="O19" s="89" t="s">
        <v>78</v>
      </c>
      <c r="P19" s="60"/>
      <c r="Q19" s="62"/>
      <c r="R19" s="105">
        <v>728706.12</v>
      </c>
    </row>
    <row r="20" spans="1:18">
      <c r="A20" s="4"/>
      <c r="B20" s="5"/>
      <c r="C20" s="65">
        <f>C19+1</f>
        <v>4</v>
      </c>
      <c r="D20" s="68" t="s">
        <v>20</v>
      </c>
      <c r="E20" s="103">
        <v>0</v>
      </c>
      <c r="F20" s="67">
        <f>+F19+1</f>
        <v>4</v>
      </c>
      <c r="G20" s="66" t="s">
        <v>55</v>
      </c>
      <c r="H20" s="103">
        <v>0</v>
      </c>
      <c r="I20" s="5"/>
      <c r="J20" s="97"/>
      <c r="K20" s="60" t="s">
        <v>90</v>
      </c>
      <c r="L20" s="104">
        <v>-5872.84</v>
      </c>
      <c r="M20" s="5"/>
      <c r="O20" s="89" t="s">
        <v>11</v>
      </c>
      <c r="P20" s="60"/>
      <c r="Q20" s="62"/>
      <c r="R20" s="105">
        <f>+R18-R19</f>
        <v>277778.61</v>
      </c>
    </row>
    <row r="21" spans="1:18" ht="15.75">
      <c r="A21" s="4"/>
      <c r="B21" s="5"/>
      <c r="C21" s="65">
        <f t="shared" ref="C21:C36" si="0">C20+1</f>
        <v>5</v>
      </c>
      <c r="D21" s="69" t="s">
        <v>21</v>
      </c>
      <c r="E21" s="103">
        <v>0</v>
      </c>
      <c r="F21" s="67">
        <f>F20+1</f>
        <v>5</v>
      </c>
      <c r="G21" s="66" t="s">
        <v>56</v>
      </c>
      <c r="H21" s="103">
        <v>1496.31</v>
      </c>
      <c r="I21" s="5"/>
      <c r="J21" s="97">
        <v>4</v>
      </c>
      <c r="K21" s="95" t="s">
        <v>118</v>
      </c>
      <c r="L21" s="123">
        <f>+L19+L20</f>
        <v>1368750.53</v>
      </c>
      <c r="M21" s="5"/>
      <c r="O21" s="88" t="s">
        <v>79</v>
      </c>
      <c r="P21" s="60"/>
      <c r="Q21" s="62"/>
      <c r="R21" s="103"/>
    </row>
    <row r="22" spans="1:18">
      <c r="A22" s="4"/>
      <c r="B22" s="5"/>
      <c r="C22" s="65">
        <f t="shared" si="0"/>
        <v>6</v>
      </c>
      <c r="D22" s="68" t="s">
        <v>22</v>
      </c>
      <c r="E22" s="103">
        <v>0</v>
      </c>
      <c r="F22" s="67">
        <f>F21+1</f>
        <v>6</v>
      </c>
      <c r="G22" s="66" t="s">
        <v>57</v>
      </c>
      <c r="H22" s="103">
        <v>0</v>
      </c>
      <c r="I22" s="5"/>
      <c r="J22" s="97">
        <v>5</v>
      </c>
      <c r="K22" s="60" t="s">
        <v>5</v>
      </c>
      <c r="L22" s="104"/>
      <c r="M22" s="5"/>
      <c r="O22" s="89" t="s">
        <v>80</v>
      </c>
      <c r="P22" s="60"/>
      <c r="Q22" s="62"/>
      <c r="R22" s="105">
        <v>41486.58</v>
      </c>
    </row>
    <row r="23" spans="1:18">
      <c r="A23" s="4"/>
      <c r="B23" s="5"/>
      <c r="C23" s="65">
        <f t="shared" si="0"/>
        <v>7</v>
      </c>
      <c r="D23" s="68" t="s">
        <v>23</v>
      </c>
      <c r="E23" s="103">
        <v>0</v>
      </c>
      <c r="F23" s="67">
        <v>7</v>
      </c>
      <c r="G23" s="66" t="s">
        <v>58</v>
      </c>
      <c r="H23" s="103">
        <v>20412.77</v>
      </c>
      <c r="I23" s="5"/>
      <c r="J23" s="97"/>
      <c r="K23" s="60" t="s">
        <v>91</v>
      </c>
      <c r="L23" s="104">
        <v>-1312040.71</v>
      </c>
      <c r="M23" s="5"/>
      <c r="O23" s="89" t="s">
        <v>81</v>
      </c>
      <c r="P23" s="60"/>
      <c r="Q23" s="62"/>
      <c r="R23" s="105">
        <v>0</v>
      </c>
    </row>
    <row r="24" spans="1:18">
      <c r="A24" s="4"/>
      <c r="B24" s="5"/>
      <c r="C24" s="65">
        <f t="shared" si="0"/>
        <v>8</v>
      </c>
      <c r="D24" s="68" t="s">
        <v>24</v>
      </c>
      <c r="E24" s="103">
        <v>0</v>
      </c>
      <c r="F24" s="70">
        <v>8</v>
      </c>
      <c r="G24" s="59" t="s">
        <v>63</v>
      </c>
      <c r="H24" s="105">
        <f>SUM(H17:H23)</f>
        <v>76845.66</v>
      </c>
      <c r="I24" s="5"/>
      <c r="J24" s="97"/>
      <c r="K24" s="60" t="s">
        <v>120</v>
      </c>
      <c r="L24" s="104">
        <v>0</v>
      </c>
      <c r="M24" s="5"/>
      <c r="O24" s="89" t="s">
        <v>82</v>
      </c>
      <c r="P24" s="60"/>
      <c r="Q24" s="62"/>
      <c r="R24" s="105">
        <v>4352.3500000000004</v>
      </c>
    </row>
    <row r="25" spans="1:18" ht="15.75">
      <c r="A25" s="4"/>
      <c r="B25" s="5"/>
      <c r="C25" s="65">
        <f t="shared" si="0"/>
        <v>9</v>
      </c>
      <c r="D25" s="68" t="s">
        <v>25</v>
      </c>
      <c r="E25" s="103">
        <v>0</v>
      </c>
      <c r="F25" s="71"/>
      <c r="G25" s="72"/>
      <c r="H25" s="106"/>
      <c r="I25" s="5"/>
      <c r="J25" s="97">
        <v>6</v>
      </c>
      <c r="K25" s="95" t="s">
        <v>119</v>
      </c>
      <c r="L25" s="123">
        <f>+L23+L24</f>
        <v>-1312040.71</v>
      </c>
      <c r="M25" s="5"/>
      <c r="O25" s="89" t="s">
        <v>83</v>
      </c>
      <c r="P25" s="60"/>
      <c r="Q25" s="62"/>
      <c r="R25" s="105">
        <v>7585.46</v>
      </c>
    </row>
    <row r="26" spans="1:18" ht="15.75">
      <c r="A26" s="4"/>
      <c r="B26" s="5"/>
      <c r="C26" s="65">
        <f t="shared" si="0"/>
        <v>10</v>
      </c>
      <c r="D26" s="68" t="s">
        <v>26</v>
      </c>
      <c r="E26" s="103">
        <v>160361.04</v>
      </c>
      <c r="F26" s="74" t="s">
        <v>4</v>
      </c>
      <c r="G26" s="59"/>
      <c r="H26" s="103"/>
      <c r="I26" s="5"/>
      <c r="J26" s="97">
        <v>7</v>
      </c>
      <c r="K26" s="95" t="s">
        <v>144</v>
      </c>
      <c r="L26" s="123">
        <f>+L21+L25</f>
        <v>56709.820000000065</v>
      </c>
      <c r="M26" s="5"/>
      <c r="O26" s="89" t="s">
        <v>84</v>
      </c>
      <c r="P26" s="60"/>
      <c r="Q26" s="62"/>
      <c r="R26" s="105">
        <v>118.3</v>
      </c>
    </row>
    <row r="27" spans="1:18">
      <c r="A27" s="4"/>
      <c r="B27" s="5"/>
      <c r="C27" s="65">
        <f t="shared" si="0"/>
        <v>11</v>
      </c>
      <c r="D27" s="68" t="s">
        <v>27</v>
      </c>
      <c r="E27" s="104">
        <v>0</v>
      </c>
      <c r="F27" s="71"/>
      <c r="G27" s="71"/>
      <c r="H27" s="103"/>
      <c r="I27" s="5"/>
      <c r="J27" s="182">
        <v>8</v>
      </c>
      <c r="K27" s="183" t="s">
        <v>121</v>
      </c>
      <c r="L27" s="104"/>
      <c r="M27" s="5"/>
      <c r="O27" s="89" t="s">
        <v>85</v>
      </c>
      <c r="P27" s="60"/>
      <c r="Q27" s="62"/>
      <c r="R27" s="105">
        <f>SUM(R22:R26)</f>
        <v>53542.69</v>
      </c>
    </row>
    <row r="28" spans="1:18">
      <c r="A28" s="4"/>
      <c r="B28" s="5"/>
      <c r="C28" s="65">
        <f t="shared" si="0"/>
        <v>12</v>
      </c>
      <c r="D28" s="76" t="s">
        <v>28</v>
      </c>
      <c r="E28" s="103">
        <v>0</v>
      </c>
      <c r="F28" s="67">
        <v>9</v>
      </c>
      <c r="G28" s="66" t="s">
        <v>59</v>
      </c>
      <c r="H28" s="103">
        <v>0</v>
      </c>
      <c r="I28" s="5"/>
      <c r="J28" s="182"/>
      <c r="K28" s="183"/>
      <c r="L28" s="104"/>
      <c r="M28" s="5"/>
      <c r="O28" s="89" t="s">
        <v>104</v>
      </c>
      <c r="P28" s="60"/>
      <c r="Q28" s="62"/>
      <c r="R28" s="105">
        <f>+R20-R27</f>
        <v>224235.91999999998</v>
      </c>
    </row>
    <row r="29" spans="1:18">
      <c r="A29" s="4"/>
      <c r="B29" s="5"/>
      <c r="C29" s="65">
        <f t="shared" si="0"/>
        <v>13</v>
      </c>
      <c r="D29" s="76" t="s">
        <v>29</v>
      </c>
      <c r="E29" s="103">
        <v>0</v>
      </c>
      <c r="F29" s="67">
        <v>10</v>
      </c>
      <c r="G29" s="66" t="s">
        <v>60</v>
      </c>
      <c r="H29" s="103">
        <v>634530.06000000006</v>
      </c>
      <c r="I29" s="5"/>
      <c r="J29" s="97"/>
      <c r="K29" s="100" t="s">
        <v>122</v>
      </c>
      <c r="L29" s="104">
        <v>0</v>
      </c>
      <c r="M29" s="5"/>
      <c r="O29" s="89" t="s">
        <v>103</v>
      </c>
      <c r="P29" s="60"/>
      <c r="Q29" s="62"/>
      <c r="R29" s="122">
        <f>+R20/R27</f>
        <v>5.1879838312195368</v>
      </c>
    </row>
    <row r="30" spans="1:18" ht="15" customHeight="1">
      <c r="A30" s="4"/>
      <c r="B30" s="5"/>
      <c r="C30" s="65">
        <f t="shared" si="0"/>
        <v>14</v>
      </c>
      <c r="D30" s="76" t="s">
        <v>30</v>
      </c>
      <c r="E30" s="103">
        <v>6710</v>
      </c>
      <c r="F30" s="67">
        <f>+F29+1</f>
        <v>11</v>
      </c>
      <c r="G30" s="66" t="s">
        <v>61</v>
      </c>
      <c r="H30" s="103">
        <v>17330.400000000001</v>
      </c>
      <c r="I30" s="5"/>
      <c r="J30" s="97"/>
      <c r="K30" s="60" t="s">
        <v>123</v>
      </c>
      <c r="L30" s="104">
        <v>-18230.93</v>
      </c>
      <c r="M30" s="5"/>
      <c r="O30" s="89"/>
      <c r="P30" s="60"/>
      <c r="Q30" s="62"/>
      <c r="R30" s="61"/>
    </row>
    <row r="31" spans="1:18" ht="28.5">
      <c r="A31" s="4"/>
      <c r="B31" s="5"/>
      <c r="C31" s="65">
        <f t="shared" si="0"/>
        <v>15</v>
      </c>
      <c r="D31" s="76" t="s">
        <v>31</v>
      </c>
      <c r="E31" s="103">
        <v>0</v>
      </c>
      <c r="F31" s="67">
        <v>12</v>
      </c>
      <c r="G31" s="66" t="s">
        <v>62</v>
      </c>
      <c r="H31" s="103">
        <v>0</v>
      </c>
      <c r="I31" s="5"/>
      <c r="J31" s="97"/>
      <c r="K31" s="184" t="s">
        <v>124</v>
      </c>
      <c r="L31" s="104"/>
      <c r="M31" s="5"/>
      <c r="O31" s="163" t="s">
        <v>110</v>
      </c>
      <c r="P31" s="164"/>
      <c r="Q31" s="164"/>
      <c r="R31" s="164"/>
    </row>
    <row r="32" spans="1:18">
      <c r="A32" s="4"/>
      <c r="B32" s="5"/>
      <c r="C32" s="65">
        <f t="shared" si="0"/>
        <v>16</v>
      </c>
      <c r="D32" s="76" t="s">
        <v>32</v>
      </c>
      <c r="E32" s="103">
        <v>0</v>
      </c>
      <c r="F32" s="70">
        <f>+F31+1</f>
        <v>13</v>
      </c>
      <c r="G32" s="59" t="s">
        <v>64</v>
      </c>
      <c r="H32" s="105">
        <f>SUM(H28:H31)</f>
        <v>651860.46000000008</v>
      </c>
      <c r="I32" s="5"/>
      <c r="J32" s="97"/>
      <c r="K32" s="184"/>
      <c r="L32" s="104">
        <v>0</v>
      </c>
      <c r="M32" s="5"/>
      <c r="O32" s="35"/>
      <c r="P32" s="23"/>
      <c r="Q32" s="37"/>
      <c r="R32" s="38"/>
    </row>
    <row r="33" spans="1:20" ht="15.75">
      <c r="A33" s="4"/>
      <c r="B33" s="5"/>
      <c r="C33" s="65">
        <f t="shared" si="0"/>
        <v>17</v>
      </c>
      <c r="D33" s="76" t="s">
        <v>33</v>
      </c>
      <c r="E33" s="103">
        <v>0</v>
      </c>
      <c r="F33" s="70"/>
      <c r="G33" s="77"/>
      <c r="H33" s="108"/>
      <c r="I33" s="5"/>
      <c r="J33" s="97">
        <v>9</v>
      </c>
      <c r="K33" s="63" t="s">
        <v>125</v>
      </c>
      <c r="L33" s="123">
        <f>+L29+L30+L32</f>
        <v>-18230.93</v>
      </c>
      <c r="M33" s="5"/>
      <c r="O33" s="89" t="s">
        <v>87</v>
      </c>
      <c r="P33" s="60"/>
      <c r="Q33" s="62"/>
      <c r="R33" s="124">
        <v>5.5003000000000002</v>
      </c>
    </row>
    <row r="34" spans="1:20" ht="15.75">
      <c r="A34" s="4"/>
      <c r="B34" s="5"/>
      <c r="C34" s="65">
        <f t="shared" si="0"/>
        <v>18</v>
      </c>
      <c r="D34" s="76" t="s">
        <v>34</v>
      </c>
      <c r="E34" s="103">
        <v>0</v>
      </c>
      <c r="F34" s="78"/>
      <c r="G34" s="79"/>
      <c r="H34" s="109"/>
      <c r="I34" s="5"/>
      <c r="J34" s="97">
        <v>10</v>
      </c>
      <c r="K34" s="95" t="s">
        <v>9</v>
      </c>
      <c r="L34" s="123">
        <f>+L26+L33</f>
        <v>38478.890000000065</v>
      </c>
      <c r="M34" s="5"/>
      <c r="O34" s="89"/>
      <c r="P34" s="60"/>
      <c r="Q34" s="60"/>
      <c r="R34" s="125"/>
    </row>
    <row r="35" spans="1:20">
      <c r="A35" s="4"/>
      <c r="B35" s="5"/>
      <c r="C35" s="65">
        <f t="shared" si="0"/>
        <v>19</v>
      </c>
      <c r="D35" s="76" t="s">
        <v>35</v>
      </c>
      <c r="E35" s="103">
        <v>0</v>
      </c>
      <c r="F35" s="78"/>
      <c r="G35" s="79"/>
      <c r="H35" s="109"/>
      <c r="I35" s="5"/>
      <c r="J35" s="97">
        <f>J34+1</f>
        <v>11</v>
      </c>
      <c r="K35" s="60" t="s">
        <v>126</v>
      </c>
      <c r="L35" s="117">
        <v>0</v>
      </c>
      <c r="M35" s="5"/>
      <c r="O35" s="89" t="s">
        <v>86</v>
      </c>
      <c r="P35" s="60"/>
      <c r="Q35" s="62"/>
      <c r="R35" s="124">
        <v>1.3720000000000001</v>
      </c>
    </row>
    <row r="36" spans="1:20" ht="15.75">
      <c r="A36" s="4"/>
      <c r="B36" s="5"/>
      <c r="C36" s="65">
        <f t="shared" si="0"/>
        <v>20</v>
      </c>
      <c r="D36" s="76" t="s">
        <v>36</v>
      </c>
      <c r="E36" s="103">
        <v>0</v>
      </c>
      <c r="F36" s="78"/>
      <c r="G36" s="79"/>
      <c r="H36" s="109"/>
      <c r="I36" s="5"/>
      <c r="J36" s="97">
        <f>J35+1</f>
        <v>12</v>
      </c>
      <c r="K36" s="95" t="s">
        <v>138</v>
      </c>
      <c r="L36" s="123">
        <f>+L34+L35</f>
        <v>38478.890000000065</v>
      </c>
      <c r="M36" s="5"/>
      <c r="O36" s="89"/>
      <c r="P36" s="60"/>
      <c r="Q36" s="62"/>
      <c r="R36" s="126"/>
    </row>
    <row r="37" spans="1:20" ht="15" customHeight="1">
      <c r="A37" s="4"/>
      <c r="B37" s="5"/>
      <c r="C37" s="80">
        <v>21</v>
      </c>
      <c r="D37" s="59" t="s">
        <v>37</v>
      </c>
      <c r="E37" s="115">
        <f>SUM(E17:E36)</f>
        <v>354292.44</v>
      </c>
      <c r="F37" s="70">
        <f>F32+1</f>
        <v>14</v>
      </c>
      <c r="G37" s="81" t="s">
        <v>69</v>
      </c>
      <c r="H37" s="110">
        <f>+H24+H32</f>
        <v>728706.12000000011</v>
      </c>
      <c r="I37" s="5"/>
      <c r="J37" s="90" t="s">
        <v>140</v>
      </c>
      <c r="K37" s="63" t="s">
        <v>127</v>
      </c>
      <c r="L37" s="104"/>
      <c r="M37" s="5"/>
      <c r="O37" s="166" t="s">
        <v>102</v>
      </c>
      <c r="P37" s="167"/>
      <c r="Q37" s="167"/>
      <c r="R37" s="168">
        <v>0.1326</v>
      </c>
    </row>
    <row r="38" spans="1:20" ht="15" customHeight="1">
      <c r="A38" s="4"/>
      <c r="B38" s="5"/>
      <c r="C38" s="64"/>
      <c r="D38" s="71"/>
      <c r="E38" s="106"/>
      <c r="F38" s="71"/>
      <c r="G38" s="82"/>
      <c r="H38" s="111"/>
      <c r="I38" s="5"/>
      <c r="J38" s="97">
        <v>13</v>
      </c>
      <c r="K38" s="63" t="s">
        <v>128</v>
      </c>
      <c r="L38" s="104"/>
      <c r="M38" s="5"/>
      <c r="O38" s="166"/>
      <c r="P38" s="167"/>
      <c r="Q38" s="167"/>
      <c r="R38" s="169"/>
    </row>
    <row r="39" spans="1:20" ht="18" customHeight="1">
      <c r="A39" s="4"/>
      <c r="B39" s="5"/>
      <c r="C39" s="83" t="s">
        <v>2</v>
      </c>
      <c r="D39" s="59"/>
      <c r="E39" s="103"/>
      <c r="F39" s="67">
        <v>15</v>
      </c>
      <c r="G39" s="84" t="s">
        <v>0</v>
      </c>
      <c r="H39" s="110">
        <v>0</v>
      </c>
      <c r="I39" s="5"/>
      <c r="J39" s="97"/>
      <c r="K39" s="60" t="s">
        <v>92</v>
      </c>
      <c r="L39" s="104">
        <v>-12348.02</v>
      </c>
      <c r="M39" s="5"/>
      <c r="O39" s="89"/>
      <c r="P39" s="60"/>
      <c r="Q39" s="62"/>
      <c r="R39" s="120"/>
    </row>
    <row r="40" spans="1:20" ht="18" customHeight="1">
      <c r="A40" s="4"/>
      <c r="B40" s="5"/>
      <c r="C40" s="83"/>
      <c r="D40" s="59"/>
      <c r="E40" s="103"/>
      <c r="F40" s="71"/>
      <c r="G40" s="82"/>
      <c r="H40" s="112"/>
      <c r="I40" s="5"/>
      <c r="J40" s="97"/>
      <c r="K40" s="60" t="s">
        <v>93</v>
      </c>
      <c r="L40" s="104">
        <v>0</v>
      </c>
      <c r="M40" s="5"/>
      <c r="O40" s="89" t="s">
        <v>101</v>
      </c>
      <c r="P40" s="60"/>
      <c r="Q40" s="62"/>
      <c r="R40" s="120"/>
    </row>
    <row r="41" spans="1:20" ht="18" customHeight="1">
      <c r="A41" s="4"/>
      <c r="B41" s="5"/>
      <c r="C41" s="64">
        <v>22</v>
      </c>
      <c r="D41" s="68" t="s">
        <v>38</v>
      </c>
      <c r="E41" s="103">
        <v>460.33</v>
      </c>
      <c r="F41" s="74" t="s">
        <v>65</v>
      </c>
      <c r="G41" s="86"/>
      <c r="H41" s="113"/>
      <c r="I41" s="5"/>
      <c r="J41" s="97"/>
      <c r="K41" s="60" t="s">
        <v>95</v>
      </c>
      <c r="L41" s="104">
        <v>-8945.7099999999991</v>
      </c>
      <c r="M41" s="5"/>
      <c r="O41" s="89" t="s">
        <v>94</v>
      </c>
      <c r="P41" s="60"/>
      <c r="Q41" s="62"/>
      <c r="R41" s="120"/>
    </row>
    <row r="42" spans="1:20" ht="15.75" customHeight="1">
      <c r="A42" s="4"/>
      <c r="B42" s="5"/>
      <c r="C42" s="64">
        <f>C41+1</f>
        <v>23</v>
      </c>
      <c r="D42" s="68" t="s">
        <v>39</v>
      </c>
      <c r="E42" s="103">
        <v>0</v>
      </c>
      <c r="F42" s="67"/>
      <c r="G42" s="84"/>
      <c r="H42" s="113"/>
      <c r="I42" s="5"/>
      <c r="J42" s="97">
        <v>14</v>
      </c>
      <c r="K42" s="95" t="s">
        <v>129</v>
      </c>
      <c r="L42" s="123">
        <f>+L39+L40+L41</f>
        <v>-21293.73</v>
      </c>
      <c r="M42" s="5"/>
      <c r="O42" s="91" t="s">
        <v>96</v>
      </c>
      <c r="P42" s="92"/>
      <c r="Q42" s="87"/>
      <c r="R42" s="127">
        <v>0.87619999999999998</v>
      </c>
    </row>
    <row r="43" spans="1:20">
      <c r="A43" s="4"/>
      <c r="B43" s="5"/>
      <c r="C43" s="64">
        <f t="shared" ref="C43:C52" si="1">C42+1</f>
        <v>24</v>
      </c>
      <c r="D43" s="68" t="s">
        <v>40</v>
      </c>
      <c r="E43" s="103">
        <v>69402.789999999994</v>
      </c>
      <c r="F43" s="67">
        <v>16</v>
      </c>
      <c r="G43" s="84" t="s">
        <v>66</v>
      </c>
      <c r="H43" s="113">
        <v>300000</v>
      </c>
      <c r="I43" s="5"/>
      <c r="J43" s="97">
        <v>15</v>
      </c>
      <c r="K43" s="60" t="s">
        <v>130</v>
      </c>
      <c r="L43" s="117">
        <v>0</v>
      </c>
      <c r="M43" s="5"/>
    </row>
    <row r="44" spans="1:20" ht="14.25" customHeight="1">
      <c r="A44" s="4"/>
      <c r="B44" s="5"/>
      <c r="C44" s="64">
        <f t="shared" si="1"/>
        <v>25</v>
      </c>
      <c r="D44" s="68" t="s">
        <v>41</v>
      </c>
      <c r="E44" s="103">
        <v>622336.81000000006</v>
      </c>
      <c r="F44" s="78"/>
      <c r="G44" s="79"/>
      <c r="H44" s="113"/>
      <c r="I44" s="5"/>
      <c r="J44" s="97">
        <v>16</v>
      </c>
      <c r="K44" s="95" t="s">
        <v>141</v>
      </c>
      <c r="L44" s="123">
        <f>+L42+L43</f>
        <v>-21293.73</v>
      </c>
      <c r="M44" s="5"/>
    </row>
    <row r="45" spans="1:20" ht="15" customHeight="1">
      <c r="A45" s="4"/>
      <c r="B45" s="5"/>
      <c r="C45" s="64">
        <f t="shared" si="1"/>
        <v>26</v>
      </c>
      <c r="D45" s="68" t="s">
        <v>42</v>
      </c>
      <c r="E45" s="103">
        <v>0</v>
      </c>
      <c r="F45" s="67">
        <v>17</v>
      </c>
      <c r="G45" s="84" t="s">
        <v>67</v>
      </c>
      <c r="H45" s="113">
        <v>21304.78</v>
      </c>
      <c r="I45" s="5"/>
      <c r="J45" s="97">
        <v>17</v>
      </c>
      <c r="K45" s="101" t="s">
        <v>131</v>
      </c>
      <c r="L45" s="123">
        <f>+L36+L44</f>
        <v>17185.160000000065</v>
      </c>
      <c r="M45" s="5"/>
      <c r="O45" s="40" t="s">
        <v>13</v>
      </c>
    </row>
    <row r="46" spans="1:20" ht="15" customHeight="1">
      <c r="A46" s="4"/>
      <c r="B46" s="5"/>
      <c r="C46" s="64">
        <f t="shared" si="1"/>
        <v>27</v>
      </c>
      <c r="D46" s="68" t="s">
        <v>43</v>
      </c>
      <c r="E46" s="104">
        <v>14.23</v>
      </c>
      <c r="F46" s="78"/>
      <c r="G46" s="79"/>
      <c r="H46" s="113"/>
      <c r="I46" s="5"/>
      <c r="J46" s="97">
        <v>18</v>
      </c>
      <c r="K46" s="60" t="s">
        <v>132</v>
      </c>
      <c r="L46" s="117">
        <v>5881.5</v>
      </c>
      <c r="M46" s="5"/>
      <c r="O46" s="165" t="s">
        <v>106</v>
      </c>
      <c r="P46" s="165"/>
      <c r="Q46" s="165"/>
      <c r="R46" s="165"/>
      <c r="T46" s="41"/>
    </row>
    <row r="47" spans="1:20" ht="15" customHeight="1">
      <c r="A47" s="4"/>
      <c r="B47" s="5"/>
      <c r="C47" s="64">
        <f t="shared" si="1"/>
        <v>28</v>
      </c>
      <c r="D47" s="68" t="s">
        <v>44</v>
      </c>
      <c r="E47" s="103">
        <v>0</v>
      </c>
      <c r="F47" s="67">
        <f>F45+1</f>
        <v>18</v>
      </c>
      <c r="G47" s="84" t="s">
        <v>68</v>
      </c>
      <c r="H47" s="113">
        <v>0</v>
      </c>
      <c r="I47" s="5"/>
      <c r="J47" s="97">
        <v>19</v>
      </c>
      <c r="K47" s="60" t="s">
        <v>70</v>
      </c>
      <c r="L47" s="104"/>
      <c r="M47" s="5"/>
      <c r="O47" s="165"/>
      <c r="P47" s="165"/>
      <c r="Q47" s="165"/>
      <c r="R47" s="165"/>
      <c r="T47" s="5"/>
    </row>
    <row r="48" spans="1:20">
      <c r="A48" s="4"/>
      <c r="B48" s="5"/>
      <c r="C48" s="64">
        <f t="shared" si="1"/>
        <v>29</v>
      </c>
      <c r="D48" s="68" t="s">
        <v>45</v>
      </c>
      <c r="E48" s="103">
        <v>294.82</v>
      </c>
      <c r="F48" s="78"/>
      <c r="G48" s="79"/>
      <c r="H48" s="113"/>
      <c r="I48" s="5"/>
      <c r="J48" s="97"/>
      <c r="K48" s="99" t="s">
        <v>99</v>
      </c>
      <c r="L48" s="118">
        <v>-427.68</v>
      </c>
      <c r="M48" s="5"/>
      <c r="O48" s="165"/>
      <c r="P48" s="165"/>
      <c r="Q48" s="165"/>
      <c r="R48" s="165"/>
      <c r="T48" s="5"/>
    </row>
    <row r="49" spans="1:20" ht="28.5">
      <c r="A49" s="4"/>
      <c r="B49" s="5"/>
      <c r="C49" s="64">
        <f t="shared" si="1"/>
        <v>30</v>
      </c>
      <c r="D49" s="68" t="s">
        <v>46</v>
      </c>
      <c r="E49" s="103">
        <v>0</v>
      </c>
      <c r="F49" s="67"/>
      <c r="G49" s="84"/>
      <c r="H49" s="113"/>
      <c r="I49" s="5"/>
      <c r="J49" s="97"/>
      <c r="K49" s="99" t="s">
        <v>133</v>
      </c>
      <c r="L49" s="104"/>
      <c r="M49" s="5"/>
      <c r="O49" s="165"/>
      <c r="P49" s="165"/>
      <c r="Q49" s="165"/>
      <c r="R49" s="165"/>
      <c r="T49" s="5"/>
    </row>
    <row r="50" spans="1:20">
      <c r="A50" s="4"/>
      <c r="B50" s="5"/>
      <c r="C50" s="64">
        <f t="shared" si="1"/>
        <v>31</v>
      </c>
      <c r="D50" s="68" t="s">
        <v>47</v>
      </c>
      <c r="E50" s="103">
        <v>0</v>
      </c>
      <c r="F50" s="78"/>
      <c r="G50" s="79"/>
      <c r="H50" s="113"/>
      <c r="I50" s="5"/>
      <c r="J50" s="97"/>
      <c r="K50" s="99" t="s">
        <v>134</v>
      </c>
      <c r="L50" s="104">
        <v>-10333.370000000001</v>
      </c>
      <c r="M50" s="5"/>
      <c r="O50" s="20"/>
      <c r="P50" s="16"/>
      <c r="Q50" s="16"/>
      <c r="T50" s="5"/>
    </row>
    <row r="51" spans="1:20">
      <c r="A51" s="4"/>
      <c r="B51" s="5"/>
      <c r="C51" s="64">
        <f t="shared" si="1"/>
        <v>32</v>
      </c>
      <c r="D51" s="68" t="s">
        <v>48</v>
      </c>
      <c r="E51" s="103">
        <v>86.53</v>
      </c>
      <c r="F51" s="71"/>
      <c r="G51" s="79"/>
      <c r="H51" s="113"/>
      <c r="I51" s="5"/>
      <c r="J51" s="97"/>
      <c r="K51" s="99" t="s">
        <v>135</v>
      </c>
      <c r="L51" s="118">
        <v>-245.24</v>
      </c>
      <c r="M51" s="5"/>
      <c r="O51" s="30" t="s">
        <v>6</v>
      </c>
      <c r="P51" s="16"/>
      <c r="Q51" s="16"/>
      <c r="R51" s="16"/>
      <c r="T51" s="5"/>
    </row>
    <row r="52" spans="1:20">
      <c r="A52" s="4"/>
      <c r="B52" s="5"/>
      <c r="C52" s="64">
        <f t="shared" si="1"/>
        <v>33</v>
      </c>
      <c r="D52" s="68" t="s">
        <v>49</v>
      </c>
      <c r="E52" s="103">
        <v>3122.96</v>
      </c>
      <c r="F52" s="78"/>
      <c r="G52" s="79"/>
      <c r="H52" s="113"/>
      <c r="I52" s="5"/>
      <c r="J52" s="97"/>
      <c r="K52" s="99" t="s">
        <v>136</v>
      </c>
      <c r="L52" s="118">
        <v>-690.07</v>
      </c>
      <c r="M52" s="5"/>
      <c r="O52" s="8"/>
      <c r="P52" s="16"/>
      <c r="Q52" s="16"/>
      <c r="R52" s="16"/>
      <c r="T52" s="5"/>
    </row>
    <row r="53" spans="1:20">
      <c r="A53" s="4"/>
      <c r="B53" s="5"/>
      <c r="C53" s="83">
        <v>34</v>
      </c>
      <c r="D53" s="77" t="s">
        <v>50</v>
      </c>
      <c r="E53" s="115">
        <f>SUM(E41:E52)</f>
        <v>695718.47</v>
      </c>
      <c r="F53" s="70">
        <v>19</v>
      </c>
      <c r="G53" s="86" t="s">
        <v>157</v>
      </c>
      <c r="H53" s="110">
        <f>SUM(H43:H47)</f>
        <v>321304.78000000003</v>
      </c>
      <c r="I53" s="5"/>
      <c r="J53" s="97"/>
      <c r="K53" s="99" t="s">
        <v>137</v>
      </c>
      <c r="L53" s="118">
        <v>0</v>
      </c>
      <c r="M53" s="5"/>
      <c r="O53" s="16" t="s">
        <v>146</v>
      </c>
      <c r="P53" s="16"/>
      <c r="Q53" s="16"/>
      <c r="R53" s="16"/>
      <c r="T53" s="5"/>
    </row>
    <row r="54" spans="1:20" ht="15.75">
      <c r="A54" s="4"/>
      <c r="B54" s="5"/>
      <c r="C54" s="64"/>
      <c r="D54" s="77"/>
      <c r="E54" s="121"/>
      <c r="F54" s="78"/>
      <c r="G54" s="79"/>
      <c r="H54" s="110"/>
      <c r="I54" s="5"/>
      <c r="J54" s="97">
        <v>20</v>
      </c>
      <c r="K54" s="95" t="s">
        <v>71</v>
      </c>
      <c r="L54" s="123">
        <f>SUM(L48:L53)</f>
        <v>-11696.36</v>
      </c>
      <c r="M54" s="5"/>
      <c r="O54" s="16" t="s">
        <v>145</v>
      </c>
      <c r="P54" s="16"/>
      <c r="Q54" s="16"/>
      <c r="R54" s="16"/>
      <c r="T54" s="5"/>
    </row>
    <row r="55" spans="1:20">
      <c r="A55" s="4"/>
      <c r="B55" s="5"/>
      <c r="C55" s="83">
        <f>C53+1</f>
        <v>35</v>
      </c>
      <c r="D55" s="77" t="s">
        <v>51</v>
      </c>
      <c r="E55" s="115">
        <f>+E37+E53</f>
        <v>1050010.9099999999</v>
      </c>
      <c r="F55" s="70">
        <v>20</v>
      </c>
      <c r="G55" s="81" t="s">
        <v>158</v>
      </c>
      <c r="H55" s="116">
        <f>+H37+H39+H53</f>
        <v>1050010.9000000001</v>
      </c>
      <c r="I55" s="5"/>
      <c r="J55" s="97">
        <v>21</v>
      </c>
      <c r="K55" s="99" t="s">
        <v>142</v>
      </c>
      <c r="L55" s="117">
        <f>+L45+L46+L54</f>
        <v>11370.300000000065</v>
      </c>
      <c r="M55" s="5"/>
      <c r="O55" s="8"/>
      <c r="P55" s="16"/>
      <c r="Q55" s="16"/>
      <c r="R55" s="16"/>
      <c r="T55" s="5"/>
    </row>
    <row r="56" spans="1:20">
      <c r="A56" s="4"/>
      <c r="B56" s="5"/>
      <c r="C56" s="53"/>
      <c r="D56" s="55"/>
      <c r="E56" s="107"/>
      <c r="F56" s="55"/>
      <c r="G56" s="57"/>
      <c r="H56" s="114"/>
      <c r="I56" s="5"/>
      <c r="J56" s="97">
        <v>22</v>
      </c>
      <c r="K56" s="99" t="s">
        <v>143</v>
      </c>
      <c r="L56" s="117">
        <v>-269.13</v>
      </c>
      <c r="M56" s="5"/>
      <c r="O56" s="16" t="s">
        <v>165</v>
      </c>
      <c r="P56" s="16"/>
      <c r="Q56" s="16"/>
      <c r="R56" s="16"/>
      <c r="T56" s="5"/>
    </row>
    <row r="57" spans="1:20">
      <c r="A57" s="4"/>
      <c r="B57" s="5"/>
      <c r="C57" s="5"/>
      <c r="D57" s="5"/>
      <c r="E57" s="5"/>
      <c r="F57" s="48"/>
      <c r="G57" s="48"/>
      <c r="H57" s="48"/>
      <c r="I57" s="39"/>
      <c r="J57" s="97">
        <v>23</v>
      </c>
      <c r="K57" s="60" t="s">
        <v>72</v>
      </c>
      <c r="L57" s="117">
        <f>+L55+L56</f>
        <v>11101.170000000066</v>
      </c>
      <c r="M57" s="5"/>
      <c r="O57" s="16"/>
      <c r="T57" s="5"/>
    </row>
    <row r="58" spans="1:20" ht="15.75">
      <c r="A58" s="4"/>
      <c r="B58" s="5"/>
      <c r="C58" s="16"/>
      <c r="D58" s="5"/>
      <c r="E58" s="5"/>
      <c r="I58" s="39"/>
      <c r="J58" s="97">
        <v>24</v>
      </c>
      <c r="K58" s="60" t="s">
        <v>73</v>
      </c>
      <c r="L58" s="117"/>
      <c r="M58" s="5"/>
      <c r="P58" s="140" t="s">
        <v>174</v>
      </c>
      <c r="Q58" s="140"/>
      <c r="T58" s="5"/>
    </row>
    <row r="59" spans="1:20" ht="15.75">
      <c r="A59" s="4"/>
      <c r="B59" s="5"/>
      <c r="C59" s="137" t="s">
        <v>15</v>
      </c>
      <c r="D59" s="138"/>
      <c r="E59" s="139"/>
      <c r="I59" s="39"/>
      <c r="J59" s="97">
        <v>25</v>
      </c>
      <c r="K59" s="60" t="s">
        <v>74</v>
      </c>
      <c r="L59" s="117">
        <f>+L57+L58</f>
        <v>11101.170000000066</v>
      </c>
      <c r="M59" s="5"/>
      <c r="P59" s="141" t="s">
        <v>163</v>
      </c>
      <c r="Q59" s="141"/>
      <c r="T59" s="5"/>
    </row>
    <row r="60" spans="1:20" ht="14.25" customHeight="1">
      <c r="A60" s="4"/>
      <c r="B60" s="5"/>
      <c r="C60" s="34" t="s">
        <v>7</v>
      </c>
      <c r="D60" s="23"/>
      <c r="E60" s="36"/>
      <c r="G60" s="174" t="s">
        <v>97</v>
      </c>
      <c r="H60" s="175"/>
      <c r="I60" s="39"/>
      <c r="J60" s="97">
        <v>26</v>
      </c>
      <c r="K60" s="60" t="s">
        <v>75</v>
      </c>
      <c r="L60" s="117"/>
      <c r="M60" s="24"/>
      <c r="N60" s="24"/>
      <c r="O60" s="50"/>
      <c r="P60" s="136" t="s">
        <v>12</v>
      </c>
      <c r="Q60" s="136"/>
      <c r="R60" s="50"/>
      <c r="T60" s="5"/>
    </row>
    <row r="61" spans="1:20" ht="15" customHeight="1">
      <c r="A61" s="4"/>
      <c r="B61" s="5"/>
      <c r="C61" s="35" t="s">
        <v>151</v>
      </c>
      <c r="D61" s="23"/>
      <c r="E61" s="36"/>
      <c r="G61" s="176" t="s">
        <v>98</v>
      </c>
      <c r="H61" s="177"/>
      <c r="I61" s="39"/>
      <c r="J61" s="97">
        <v>27</v>
      </c>
      <c r="K61" s="63" t="s">
        <v>76</v>
      </c>
      <c r="L61" s="123">
        <f>+L59+L60</f>
        <v>11101.170000000066</v>
      </c>
      <c r="M61" s="5"/>
      <c r="O61" s="24"/>
      <c r="P61" s="136" t="s">
        <v>147</v>
      </c>
      <c r="Q61" s="136"/>
      <c r="R61" s="24"/>
      <c r="T61" s="5"/>
    </row>
    <row r="62" spans="1:20" ht="16.5" customHeight="1">
      <c r="A62" s="4"/>
      <c r="B62" s="5"/>
      <c r="C62" s="35" t="s">
        <v>152</v>
      </c>
      <c r="D62" s="23"/>
      <c r="E62" s="36"/>
      <c r="G62" s="178"/>
      <c r="H62" s="179"/>
      <c r="I62" s="39"/>
      <c r="J62" s="98"/>
      <c r="K62" s="92"/>
      <c r="L62" s="119"/>
      <c r="M62" s="5"/>
      <c r="O62" s="24"/>
      <c r="P62" s="24"/>
      <c r="Q62" s="24"/>
      <c r="R62" s="24"/>
      <c r="T62" s="5"/>
    </row>
    <row r="63" spans="1:20" ht="15.75">
      <c r="A63" s="4"/>
      <c r="B63" s="5"/>
      <c r="C63" s="35" t="s">
        <v>160</v>
      </c>
      <c r="D63" s="23"/>
      <c r="E63" s="36"/>
      <c r="G63" s="134" t="s">
        <v>100</v>
      </c>
      <c r="H63" s="37"/>
      <c r="I63" s="39"/>
      <c r="J63" s="5"/>
      <c r="K63" s="23"/>
      <c r="L63" s="5"/>
      <c r="M63" s="5"/>
      <c r="P63" s="54"/>
      <c r="Q63" s="54"/>
      <c r="R63" s="54"/>
      <c r="T63" s="5"/>
    </row>
    <row r="64" spans="1:20" ht="15.75">
      <c r="A64" s="4"/>
      <c r="B64" s="5"/>
      <c r="C64" s="34" t="s">
        <v>8</v>
      </c>
      <c r="D64" s="23"/>
      <c r="E64" s="36"/>
      <c r="F64" s="5"/>
      <c r="G64" s="35" t="s">
        <v>161</v>
      </c>
      <c r="H64" s="36"/>
      <c r="I64" s="5"/>
      <c r="J64" s="5"/>
      <c r="K64" s="5"/>
      <c r="L64" s="5"/>
      <c r="M64" s="5"/>
      <c r="O64" s="54"/>
      <c r="P64" s="54"/>
      <c r="Q64" s="54"/>
      <c r="R64" s="54"/>
      <c r="T64" s="5"/>
    </row>
    <row r="65" spans="1:20">
      <c r="A65" s="4"/>
      <c r="B65" s="5"/>
      <c r="C65" s="11" t="s">
        <v>159</v>
      </c>
      <c r="D65" s="3"/>
      <c r="E65" s="36"/>
      <c r="F65" s="5"/>
      <c r="G65" s="35" t="s">
        <v>166</v>
      </c>
      <c r="H65" s="36"/>
      <c r="I65" s="5"/>
      <c r="J65" s="5"/>
      <c r="K65" s="5"/>
      <c r="L65" s="5"/>
      <c r="M65" s="5"/>
      <c r="P65" s="54"/>
      <c r="Q65" s="54"/>
      <c r="R65" s="54"/>
      <c r="T65" s="5"/>
    </row>
    <row r="66" spans="1:20" ht="15.75">
      <c r="A66" s="4"/>
      <c r="B66" s="5"/>
      <c r="C66" s="11" t="s">
        <v>153</v>
      </c>
      <c r="D66" s="3"/>
      <c r="E66" s="36"/>
      <c r="F66" s="2"/>
      <c r="G66" s="35" t="s">
        <v>167</v>
      </c>
      <c r="H66" s="36"/>
      <c r="I66" s="5"/>
      <c r="J66" s="24"/>
      <c r="K66" s="5"/>
      <c r="L66" s="5"/>
      <c r="M66" s="5"/>
      <c r="P66" s="54"/>
      <c r="Q66" s="54"/>
      <c r="R66" s="54"/>
      <c r="T66" s="5"/>
    </row>
    <row r="67" spans="1:20">
      <c r="A67" s="4"/>
      <c r="B67" s="5"/>
      <c r="C67" s="11" t="s">
        <v>154</v>
      </c>
      <c r="D67" s="12"/>
      <c r="E67" s="36"/>
      <c r="F67" s="10"/>
      <c r="G67" s="35" t="s">
        <v>168</v>
      </c>
      <c r="H67" s="36"/>
      <c r="I67" s="5"/>
      <c r="J67" s="5"/>
      <c r="K67" s="24"/>
      <c r="L67" s="24"/>
      <c r="M67" s="24"/>
      <c r="N67" s="24"/>
      <c r="O67" s="23"/>
      <c r="P67" s="43"/>
      <c r="Q67" s="23"/>
      <c r="R67" s="23"/>
      <c r="T67" s="5"/>
    </row>
    <row r="68" spans="1:20" ht="15.75">
      <c r="A68" s="4"/>
      <c r="B68" s="5"/>
      <c r="C68" s="137" t="s">
        <v>14</v>
      </c>
      <c r="D68" s="180"/>
      <c r="E68" s="181"/>
      <c r="F68" s="10"/>
      <c r="G68" s="133" t="s">
        <v>169</v>
      </c>
      <c r="H68" s="36"/>
      <c r="I68" s="5"/>
      <c r="J68" s="5"/>
      <c r="K68" s="5"/>
      <c r="L68" s="5"/>
      <c r="M68" s="24"/>
      <c r="N68" s="24"/>
      <c r="O68" s="23"/>
      <c r="P68" s="23"/>
      <c r="Q68" s="23"/>
      <c r="R68" s="23"/>
      <c r="T68" s="5"/>
    </row>
    <row r="69" spans="1:20">
      <c r="A69" s="4"/>
      <c r="B69" s="5"/>
      <c r="C69" s="11" t="s">
        <v>155</v>
      </c>
      <c r="D69" s="12"/>
      <c r="E69" s="102">
        <v>0.99</v>
      </c>
      <c r="F69" s="43"/>
      <c r="G69" s="35" t="s">
        <v>170</v>
      </c>
      <c r="H69" s="36"/>
      <c r="I69" s="5"/>
      <c r="J69" s="5"/>
      <c r="K69" s="5"/>
      <c r="L69" s="5"/>
      <c r="M69" s="24"/>
      <c r="N69" s="24"/>
      <c r="O69" s="23"/>
      <c r="P69" s="43"/>
      <c r="Q69" s="23"/>
      <c r="R69" s="23"/>
      <c r="T69" s="5"/>
    </row>
    <row r="70" spans="1:20">
      <c r="A70" s="4"/>
      <c r="B70" s="5"/>
      <c r="C70" s="11" t="s">
        <v>156</v>
      </c>
      <c r="D70" s="23"/>
      <c r="E70" s="102">
        <v>0.01</v>
      </c>
      <c r="F70" s="43"/>
      <c r="G70" s="35" t="s">
        <v>171</v>
      </c>
      <c r="H70" s="36"/>
      <c r="I70" s="5"/>
      <c r="J70" s="5"/>
      <c r="K70" s="5"/>
      <c r="L70" s="5"/>
      <c r="M70" s="24"/>
      <c r="N70" s="24"/>
      <c r="O70" s="43"/>
      <c r="P70" s="43"/>
      <c r="Q70" s="23"/>
      <c r="R70" s="43"/>
      <c r="T70" s="5"/>
    </row>
    <row r="71" spans="1:20">
      <c r="A71" s="4"/>
      <c r="B71" s="5"/>
      <c r="C71" s="11"/>
      <c r="D71" s="23"/>
      <c r="E71" s="102"/>
      <c r="F71" s="43"/>
      <c r="G71" s="35" t="s">
        <v>172</v>
      </c>
      <c r="H71" s="36"/>
      <c r="I71" s="5"/>
      <c r="J71" s="5"/>
      <c r="K71" s="5"/>
      <c r="L71" s="5"/>
      <c r="M71" s="24"/>
      <c r="N71" s="24"/>
      <c r="O71" s="43"/>
      <c r="P71" s="43"/>
      <c r="Q71" s="23"/>
      <c r="R71" s="43"/>
      <c r="T71" s="5"/>
    </row>
    <row r="72" spans="1:20">
      <c r="A72" s="4"/>
      <c r="B72" s="5"/>
      <c r="C72" s="11"/>
      <c r="D72" s="23"/>
      <c r="E72" s="102"/>
      <c r="F72" s="43"/>
      <c r="G72" s="35" t="s">
        <v>173</v>
      </c>
      <c r="H72" s="36"/>
      <c r="I72" s="5"/>
      <c r="J72" s="5"/>
      <c r="K72" s="5"/>
      <c r="L72" s="5"/>
      <c r="M72" s="24"/>
      <c r="N72" s="24"/>
      <c r="O72" s="43"/>
      <c r="P72" s="43"/>
      <c r="Q72" s="23"/>
      <c r="R72" s="43"/>
      <c r="T72" s="5"/>
    </row>
    <row r="73" spans="1:20">
      <c r="A73" s="4"/>
      <c r="B73" s="5"/>
      <c r="C73" s="13"/>
      <c r="D73" s="44"/>
      <c r="E73" s="45"/>
      <c r="F73" s="10"/>
      <c r="G73" s="131"/>
      <c r="H73" s="132"/>
      <c r="I73" s="5"/>
      <c r="J73" s="5"/>
      <c r="K73" s="5"/>
      <c r="L73" s="5"/>
      <c r="M73" s="24"/>
      <c r="N73" s="24"/>
      <c r="T73" s="5"/>
    </row>
    <row r="74" spans="1:20">
      <c r="A74" s="4"/>
      <c r="B74" s="5"/>
      <c r="C74" s="5"/>
      <c r="D74" s="5"/>
      <c r="E74" s="5"/>
      <c r="F74" s="46"/>
      <c r="G74" s="24"/>
      <c r="H74" s="24"/>
      <c r="I74" s="5"/>
      <c r="J74" s="5"/>
      <c r="K74" s="5"/>
      <c r="L74" s="24"/>
      <c r="M74" s="24"/>
      <c r="N74" s="24"/>
      <c r="T74" s="5"/>
    </row>
    <row r="75" spans="1:20">
      <c r="A75" s="4"/>
      <c r="B75" s="5"/>
      <c r="C75" s="5"/>
      <c r="D75" s="5"/>
      <c r="E75" s="5"/>
      <c r="F75" s="46"/>
      <c r="G75" s="5"/>
      <c r="H75" s="5"/>
      <c r="I75" s="5"/>
      <c r="J75" s="24"/>
      <c r="K75" s="5"/>
      <c r="L75" s="24"/>
      <c r="M75" s="24"/>
      <c r="N75" s="24"/>
      <c r="T75" s="5"/>
    </row>
    <row r="76" spans="1:20">
      <c r="A76" s="4"/>
      <c r="B76" s="5"/>
      <c r="C76" s="5"/>
      <c r="D76" s="5"/>
      <c r="E76" s="5"/>
      <c r="F76" s="42"/>
      <c r="G76" s="5"/>
      <c r="H76" s="5"/>
      <c r="I76" s="5"/>
      <c r="J76" s="24"/>
      <c r="K76" s="5"/>
      <c r="L76" s="24"/>
      <c r="M76" s="5"/>
      <c r="T76" s="5"/>
    </row>
    <row r="77" spans="1:20" ht="15.75" customHeight="1">
      <c r="A77" s="4"/>
      <c r="B77" s="5"/>
      <c r="C77" s="5"/>
      <c r="D77" s="5"/>
      <c r="E77" s="5"/>
      <c r="F77" s="5"/>
      <c r="G77" s="5"/>
      <c r="H77" s="5"/>
      <c r="I77" s="5"/>
      <c r="J77" s="24"/>
      <c r="K77" s="24"/>
      <c r="L77" s="24"/>
      <c r="M77" s="5"/>
      <c r="T77" s="5"/>
    </row>
    <row r="78" spans="1:20" ht="13.5" customHeight="1">
      <c r="A78" s="4"/>
      <c r="B78" s="5"/>
      <c r="C78" s="5"/>
      <c r="D78" s="5"/>
      <c r="E78" s="5"/>
      <c r="F78" s="5"/>
      <c r="G78" s="5"/>
      <c r="H78" s="5"/>
      <c r="I78" s="5"/>
      <c r="J78" s="24"/>
      <c r="K78" s="24"/>
      <c r="L78" s="24"/>
      <c r="M78" s="5"/>
      <c r="T78" s="5"/>
    </row>
    <row r="79" spans="1:20">
      <c r="A79" s="4"/>
      <c r="B79" s="5"/>
      <c r="C79" s="5"/>
      <c r="D79" s="5"/>
      <c r="E79" s="5"/>
      <c r="F79" s="5"/>
      <c r="G79" s="5"/>
      <c r="H79" s="5"/>
      <c r="I79" s="5"/>
      <c r="J79" s="24"/>
      <c r="K79" s="24"/>
      <c r="L79" s="24"/>
      <c r="M79" s="5"/>
      <c r="T79" s="5"/>
    </row>
    <row r="80" spans="1:20">
      <c r="A80" s="4"/>
      <c r="B80" s="5"/>
      <c r="C80" s="21"/>
      <c r="D80" s="23"/>
      <c r="E80" s="5"/>
      <c r="F80" s="5"/>
      <c r="G80" s="5"/>
      <c r="H80" s="5"/>
      <c r="I80" s="5"/>
      <c r="J80" s="24"/>
      <c r="K80" s="24"/>
      <c r="L80" s="24"/>
      <c r="M80" s="5"/>
      <c r="T80" s="5"/>
    </row>
    <row r="81" spans="1:20">
      <c r="A81" s="4"/>
      <c r="B81" s="5"/>
      <c r="C81" s="21"/>
      <c r="D81" s="23"/>
      <c r="E81" s="5"/>
      <c r="F81" s="5"/>
      <c r="G81" s="5"/>
      <c r="H81" s="5"/>
      <c r="I81" s="5"/>
      <c r="J81" s="42"/>
      <c r="K81" s="24"/>
      <c r="L81" s="24"/>
      <c r="M81" s="5"/>
      <c r="T81" s="47"/>
    </row>
    <row r="82" spans="1:20">
      <c r="A82" s="4"/>
      <c r="B82" s="5"/>
      <c r="C82" s="5"/>
      <c r="D82" s="5"/>
      <c r="E82" s="5"/>
      <c r="F82" s="5"/>
      <c r="G82" s="5"/>
      <c r="H82" s="5"/>
      <c r="I82" s="5"/>
      <c r="J82" s="5"/>
      <c r="K82" s="24"/>
      <c r="L82" s="24"/>
      <c r="M82" s="5"/>
    </row>
    <row r="83" spans="1:20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20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20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20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20">
      <c r="A87" s="4"/>
      <c r="B87" s="5"/>
      <c r="C87" s="5"/>
      <c r="D87" s="5"/>
      <c r="E87" s="5"/>
      <c r="F87" s="5"/>
      <c r="G87" s="5"/>
      <c r="H87" s="5"/>
      <c r="I87" s="5"/>
      <c r="J87" s="5"/>
      <c r="K87" s="19" t="s">
        <v>16</v>
      </c>
      <c r="M87" s="5"/>
    </row>
    <row r="88" spans="1:20">
      <c r="A88" s="4"/>
      <c r="B88" s="5"/>
      <c r="C88" s="5"/>
      <c r="D88" s="5"/>
      <c r="E88" s="5"/>
      <c r="F88" s="5"/>
      <c r="G88" s="5"/>
      <c r="H88" s="5"/>
      <c r="I88" s="5"/>
      <c r="J88" s="5"/>
      <c r="K88" s="24"/>
      <c r="M88" s="5"/>
    </row>
    <row r="89" spans="1:20">
      <c r="A89" s="4"/>
      <c r="B89" s="5"/>
      <c r="C89" s="5"/>
      <c r="D89" s="5"/>
      <c r="E89" s="5"/>
      <c r="F89" s="5"/>
      <c r="G89" s="5"/>
      <c r="H89" s="5"/>
      <c r="I89" s="5"/>
      <c r="J89" s="5"/>
      <c r="K89" s="24"/>
      <c r="M89" s="5"/>
    </row>
    <row r="90" spans="1:20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20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20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20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20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20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20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>
      <c r="A98" s="4"/>
      <c r="B98" s="5"/>
      <c r="C98" s="7"/>
      <c r="D98" s="6"/>
      <c r="E98" s="5"/>
      <c r="F98" s="5"/>
      <c r="G98" s="5"/>
      <c r="H98" s="5"/>
      <c r="I98" s="5"/>
      <c r="J98" s="5"/>
      <c r="K98" s="5"/>
      <c r="L98" s="5"/>
      <c r="M98" s="5"/>
    </row>
    <row r="99" spans="1:13">
      <c r="A99" s="4"/>
      <c r="B99" s="5"/>
      <c r="C99" s="7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3">
      <c r="A100" s="4"/>
      <c r="B100" s="5"/>
      <c r="C100" s="42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>
      <c r="A101" s="4"/>
      <c r="B101" s="5"/>
      <c r="C101" s="42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>
      <c r="A177" s="4"/>
      <c r="B177" s="5"/>
      <c r="C177" s="5"/>
      <c r="D177" s="5"/>
      <c r="E177" s="5"/>
      <c r="F177" s="5"/>
      <c r="G177" s="48"/>
      <c r="H177" s="48"/>
      <c r="I177" s="48"/>
      <c r="J177" s="5"/>
      <c r="K177" s="5"/>
      <c r="L177" s="5"/>
      <c r="M177" s="5"/>
    </row>
    <row r="178" spans="1:13">
      <c r="B178" s="48"/>
      <c r="C178" s="5"/>
      <c r="D178" s="5"/>
      <c r="E178" s="5"/>
      <c r="F178" s="48"/>
      <c r="J178" s="5"/>
      <c r="K178" s="5"/>
      <c r="L178" s="5"/>
      <c r="M178" s="49"/>
    </row>
    <row r="179" spans="1:13">
      <c r="C179" s="5"/>
      <c r="D179" s="5"/>
      <c r="E179" s="5"/>
      <c r="J179" s="5"/>
      <c r="K179" s="5"/>
      <c r="L179" s="5"/>
    </row>
    <row r="180" spans="1:13">
      <c r="C180" s="5"/>
      <c r="D180" s="5"/>
      <c r="E180" s="5"/>
      <c r="J180" s="5"/>
      <c r="K180" s="5"/>
      <c r="L180" s="5"/>
    </row>
    <row r="181" spans="1:13">
      <c r="C181" s="5"/>
      <c r="D181" s="5"/>
      <c r="E181" s="5"/>
      <c r="J181" s="5"/>
      <c r="K181" s="5"/>
      <c r="L181" s="5"/>
    </row>
    <row r="182" spans="1:13">
      <c r="C182" s="5"/>
      <c r="D182" s="5"/>
      <c r="E182" s="5"/>
      <c r="J182" s="5"/>
      <c r="K182" s="5"/>
      <c r="L182" s="5"/>
    </row>
    <row r="183" spans="1:13">
      <c r="C183" s="5"/>
      <c r="D183" s="5"/>
      <c r="E183" s="5"/>
      <c r="J183" s="48"/>
      <c r="K183" s="5"/>
      <c r="L183" s="5"/>
    </row>
    <row r="184" spans="1:13">
      <c r="C184" s="5"/>
      <c r="D184" s="5"/>
      <c r="E184" s="5"/>
      <c r="K184" s="5"/>
      <c r="L184" s="5"/>
    </row>
    <row r="185" spans="1:13">
      <c r="C185" s="5"/>
      <c r="D185" s="5"/>
      <c r="E185" s="5"/>
      <c r="K185" s="48"/>
      <c r="L185" s="48"/>
    </row>
    <row r="186" spans="1:13">
      <c r="C186" s="48"/>
      <c r="D186" s="48"/>
      <c r="E186" s="48"/>
    </row>
    <row r="238" spans="3:3">
      <c r="C238" s="9"/>
    </row>
  </sheetData>
  <mergeCells count="41">
    <mergeCell ref="G60:H60"/>
    <mergeCell ref="G61:H62"/>
    <mergeCell ref="C68:E68"/>
    <mergeCell ref="J27:J28"/>
    <mergeCell ref="K27:K28"/>
    <mergeCell ref="K31:K32"/>
    <mergeCell ref="O31:R31"/>
    <mergeCell ref="O46:R49"/>
    <mergeCell ref="O11:Q13"/>
    <mergeCell ref="R11:R13"/>
    <mergeCell ref="O37:Q38"/>
    <mergeCell ref="R37:R38"/>
    <mergeCell ref="O14:Q14"/>
    <mergeCell ref="O15:R15"/>
    <mergeCell ref="U6:AC6"/>
    <mergeCell ref="AE6:AH6"/>
    <mergeCell ref="AJ6:AN6"/>
    <mergeCell ref="C7:R7"/>
    <mergeCell ref="U7:AC7"/>
    <mergeCell ref="AE7:AH7"/>
    <mergeCell ref="U1:AC1"/>
    <mergeCell ref="AE1:AH1"/>
    <mergeCell ref="U4:AC4"/>
    <mergeCell ref="AE4:AH4"/>
    <mergeCell ref="AJ4:AN4"/>
    <mergeCell ref="C4:H4"/>
    <mergeCell ref="P61:Q61"/>
    <mergeCell ref="C59:E59"/>
    <mergeCell ref="P58:Q58"/>
    <mergeCell ref="P59:Q59"/>
    <mergeCell ref="P60:Q60"/>
    <mergeCell ref="C6:R6"/>
    <mergeCell ref="C9:H9"/>
    <mergeCell ref="J9:L9"/>
    <mergeCell ref="O9:R9"/>
    <mergeCell ref="C11:D13"/>
    <mergeCell ref="E11:E13"/>
    <mergeCell ref="F11:G13"/>
    <mergeCell ref="H11:H13"/>
    <mergeCell ref="J11:K13"/>
    <mergeCell ref="L11:L13"/>
  </mergeCells>
  <printOptions horizontalCentered="1"/>
  <pageMargins left="0.51181102362204722" right="0.51181102362204722" top="0.70866141732283472" bottom="0.51181102362204722" header="0.31496062992125984" footer="0.31496062992125984"/>
  <pageSetup paperSize="153" scale="43" orientation="landscape" r:id="rId1"/>
  <headerFooter alignWithMargins="0"/>
  <colBreaks count="1" manualBreakCount="1">
    <brk id="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PAU TW</vt:lpstr>
      <vt:lpstr>'PAU TW'!Print_Area</vt:lpstr>
    </vt:vector>
  </TitlesOfParts>
  <Company>DJLK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admin.accounting</cp:lastModifiedBy>
  <cp:lastPrinted>2017-12-19T06:42:05Z</cp:lastPrinted>
  <dcterms:created xsi:type="dcterms:W3CDTF">2099-09-24T03:10:07Z</dcterms:created>
  <dcterms:modified xsi:type="dcterms:W3CDTF">2018-07-25T10:15:20Z</dcterms:modified>
</cp:coreProperties>
</file>